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7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8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ropbox\Shared_wih_Towsif\ECO104_PS\PS_1\"/>
    </mc:Choice>
  </mc:AlternateContent>
  <xr:revisionPtr revIDLastSave="0" documentId="13_ncr:1_{57233994-6B26-448F-89FF-4B1D253AF829}" xr6:coauthVersionLast="47" xr6:coauthVersionMax="47" xr10:uidLastSave="{00000000-0000-0000-0000-000000000000}"/>
  <bookViews>
    <workbookView xWindow="-120" yWindow="-120" windowWidth="29040" windowHeight="15720" tabRatio="833" activeTab="12" xr2:uid="{B2675CA1-C90F-476E-A4EB-1ED286D7153B}"/>
  </bookViews>
  <sheets>
    <sheet name="2.2 (11)" sheetId="5" r:id="rId1"/>
    <sheet name="2.2 (12, 13)" sheetId="6" r:id="rId2"/>
    <sheet name="2.2 (14)" sheetId="7" r:id="rId3"/>
    <sheet name="2.2 (17)" sheetId="8" r:id="rId4"/>
    <sheet name="2.2 (18)" sheetId="9" r:id="rId5"/>
    <sheet name="2.2 (19)" sheetId="10" r:id="rId6"/>
    <sheet name="2.2 (20)" sheetId="11" r:id="rId7"/>
    <sheet name="2.2 (23)" sheetId="12" r:id="rId8"/>
    <sheet name="2.2 (25)" sheetId="13" r:id="rId9"/>
    <sheet name="2.3 (27)" sheetId="1" r:id="rId10"/>
    <sheet name="2.3 (28)" sheetId="2" r:id="rId11"/>
    <sheet name="2.3 (31)" sheetId="3" r:id="rId12"/>
    <sheet name="2.3 (32)" sheetId="4" r:id="rId13"/>
  </sheets>
  <calcPr calcId="191029"/>
  <pivotCaches>
    <pivotCache cacheId="0" r:id="rId14"/>
    <pivotCache cacheId="1" r:id="rId15"/>
    <pivotCache cacheId="2" r:id="rId16"/>
    <pivotCache cacheId="3" r:id="rId17"/>
    <pivotCache cacheId="4" r:id="rId18"/>
    <pivotCache cacheId="5" r:id="rId19"/>
    <pivotCache cacheId="6" r:id="rId20"/>
    <pivotCache cacheId="7" r:id="rId21"/>
    <pivotCache cacheId="8" r:id="rId22"/>
    <pivotCache cacheId="9" r:id="rId2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I20" i="4"/>
  <c r="I21" i="4"/>
  <c r="I22" i="4"/>
  <c r="I23" i="4"/>
  <c r="H20" i="4"/>
  <c r="H21" i="4"/>
  <c r="H22" i="4"/>
  <c r="H23" i="4"/>
  <c r="G20" i="4"/>
  <c r="G21" i="4"/>
  <c r="G22" i="4"/>
  <c r="G23" i="4"/>
  <c r="F20" i="4"/>
  <c r="F21" i="4"/>
  <c r="F22" i="4"/>
  <c r="F23" i="4"/>
  <c r="E20" i="4"/>
  <c r="E21" i="4"/>
  <c r="E22" i="4"/>
  <c r="E23" i="4"/>
  <c r="D20" i="4"/>
  <c r="D21" i="4"/>
  <c r="D22" i="4"/>
  <c r="D23" i="4"/>
  <c r="C20" i="4"/>
  <c r="C21" i="4"/>
  <c r="C22" i="4"/>
  <c r="C23" i="4"/>
  <c r="B20" i="4"/>
  <c r="B21" i="4"/>
  <c r="B22" i="4"/>
  <c r="B23" i="4"/>
  <c r="C19" i="4"/>
  <c r="D19" i="4"/>
  <c r="E19" i="4"/>
  <c r="F19" i="4"/>
  <c r="G19" i="4"/>
  <c r="H19" i="4"/>
  <c r="I19" i="4"/>
  <c r="B19" i="4"/>
  <c r="I13" i="4"/>
  <c r="I14" i="4"/>
  <c r="I15" i="4"/>
  <c r="I16" i="4"/>
  <c r="H13" i="4"/>
  <c r="H14" i="4"/>
  <c r="H15" i="4"/>
  <c r="H16" i="4"/>
  <c r="G13" i="4"/>
  <c r="G14" i="4"/>
  <c r="G15" i="4"/>
  <c r="G16" i="4"/>
  <c r="F13" i="4"/>
  <c r="F14" i="4"/>
  <c r="F15" i="4"/>
  <c r="F16" i="4"/>
  <c r="E13" i="4"/>
  <c r="E14" i="4"/>
  <c r="E15" i="4"/>
  <c r="E16" i="4"/>
  <c r="D13" i="4"/>
  <c r="D14" i="4"/>
  <c r="D15" i="4"/>
  <c r="D16" i="4"/>
  <c r="C13" i="4"/>
  <c r="C14" i="4"/>
  <c r="C15" i="4"/>
  <c r="C16" i="4"/>
  <c r="B13" i="4"/>
  <c r="B14" i="4"/>
  <c r="B15" i="4"/>
  <c r="B16" i="4"/>
  <c r="C12" i="4"/>
  <c r="D12" i="4"/>
  <c r="E12" i="4"/>
  <c r="F12" i="4"/>
  <c r="G12" i="4"/>
  <c r="H12" i="4"/>
  <c r="I12" i="4"/>
  <c r="B12" i="4"/>
  <c r="D6" i="3"/>
  <c r="C6" i="3"/>
  <c r="E5" i="3"/>
  <c r="E4" i="3"/>
  <c r="B28" i="13"/>
  <c r="B27" i="13"/>
  <c r="B34" i="12"/>
  <c r="B33" i="12"/>
  <c r="B30" i="11"/>
  <c r="B29" i="11"/>
  <c r="B26" i="7"/>
  <c r="B27" i="7"/>
  <c r="B26" i="10"/>
  <c r="B25" i="10"/>
  <c r="J21" i="9"/>
  <c r="J22" i="9"/>
  <c r="J23" i="9"/>
  <c r="J24" i="9"/>
  <c r="J25" i="9"/>
  <c r="J26" i="9"/>
  <c r="J27" i="9"/>
  <c r="J28" i="9"/>
  <c r="J29" i="9"/>
  <c r="J20" i="9"/>
  <c r="I21" i="9"/>
  <c r="I22" i="9"/>
  <c r="I23" i="9"/>
  <c r="I24" i="9"/>
  <c r="I25" i="9"/>
  <c r="I26" i="9"/>
  <c r="I27" i="9"/>
  <c r="I28" i="9"/>
  <c r="I29" i="9"/>
  <c r="I20" i="9"/>
  <c r="H21" i="9"/>
  <c r="H22" i="9"/>
  <c r="H23" i="9"/>
  <c r="H24" i="9"/>
  <c r="H25" i="9"/>
  <c r="H26" i="9"/>
  <c r="H27" i="9"/>
  <c r="H28" i="9"/>
  <c r="H29" i="9"/>
  <c r="H20" i="9"/>
  <c r="G21" i="9"/>
  <c r="G22" i="9"/>
  <c r="G23" i="9"/>
  <c r="G24" i="9"/>
  <c r="G25" i="9"/>
  <c r="G26" i="9"/>
  <c r="G27" i="9"/>
  <c r="G28" i="9"/>
  <c r="G29" i="9"/>
  <c r="G30" i="9"/>
  <c r="G20" i="9"/>
  <c r="I15" i="8"/>
  <c r="I16" i="8"/>
  <c r="I17" i="8"/>
  <c r="I18" i="8"/>
  <c r="I14" i="8"/>
  <c r="H15" i="8"/>
  <c r="H16" i="8"/>
  <c r="H17" i="8"/>
  <c r="H18" i="8"/>
  <c r="H14" i="8"/>
  <c r="G15" i="8"/>
  <c r="G16" i="8"/>
  <c r="G17" i="8"/>
  <c r="G18" i="8"/>
  <c r="G19" i="8"/>
  <c r="G14" i="8"/>
  <c r="F15" i="8"/>
  <c r="F16" i="8"/>
  <c r="F17" i="8"/>
  <c r="F18" i="8"/>
  <c r="F19" i="8"/>
  <c r="F14" i="8"/>
  <c r="B26" i="8"/>
  <c r="B27" i="8"/>
  <c r="F6" i="6"/>
  <c r="F7" i="6"/>
  <c r="F8" i="6"/>
  <c r="F5" i="6"/>
  <c r="F4" i="6"/>
  <c r="E5" i="6"/>
  <c r="E6" i="6"/>
  <c r="E7" i="6"/>
  <c r="E8" i="6"/>
  <c r="E4" i="6"/>
  <c r="D5" i="6"/>
  <c r="D6" i="6"/>
  <c r="D7" i="6"/>
  <c r="D8" i="6"/>
  <c r="D4" i="6"/>
  <c r="C9" i="6"/>
  <c r="F15" i="5"/>
  <c r="F16" i="5"/>
  <c r="F17" i="5"/>
  <c r="F18" i="5"/>
  <c r="F19" i="5"/>
  <c r="F20" i="5"/>
  <c r="F14" i="5"/>
  <c r="E15" i="5"/>
  <c r="E16" i="5"/>
  <c r="E17" i="5"/>
  <c r="E18" i="5"/>
  <c r="E19" i="5"/>
  <c r="E20" i="5"/>
  <c r="E14" i="5"/>
  <c r="D12" i="3"/>
  <c r="E12" i="3" s="1"/>
  <c r="C12" i="3"/>
  <c r="E11" i="3"/>
  <c r="E10" i="3"/>
  <c r="E6" i="3"/>
  <c r="C28" i="2"/>
  <c r="B28" i="2"/>
  <c r="C27" i="2"/>
  <c r="B27" i="2"/>
</calcChain>
</file>

<file path=xl/sharedStrings.xml><?xml version="1.0" encoding="utf-8"?>
<sst xmlns="http://schemas.openxmlformats.org/spreadsheetml/2006/main" count="528" uniqueCount="296">
  <si>
    <t>Observation</t>
  </si>
  <si>
    <t>x</t>
  </si>
  <si>
    <t>y</t>
  </si>
  <si>
    <t>A</t>
  </si>
  <si>
    <t>B</t>
  </si>
  <si>
    <t>C</t>
  </si>
  <si>
    <t>Row Labels</t>
  </si>
  <si>
    <t>Grand Total</t>
  </si>
  <si>
    <t>Column Labels</t>
  </si>
  <si>
    <t>Sum of Observation</t>
  </si>
  <si>
    <t>Count of Observation</t>
  </si>
  <si>
    <t>for x</t>
  </si>
  <si>
    <t>max</t>
  </si>
  <si>
    <t>min</t>
  </si>
  <si>
    <t>10-29</t>
  </si>
  <si>
    <t>30-49</t>
  </si>
  <si>
    <t>50-69</t>
  </si>
  <si>
    <t>70-89</t>
  </si>
  <si>
    <t>for y</t>
  </si>
  <si>
    <t>20-39</t>
  </si>
  <si>
    <t>40-59</t>
  </si>
  <si>
    <t>60-79</t>
  </si>
  <si>
    <t>80-99</t>
  </si>
  <si>
    <t>Handicap</t>
  </si>
  <si>
    <t>Too Fast</t>
  </si>
  <si>
    <t>Fine</t>
  </si>
  <si>
    <t>15 or more</t>
  </si>
  <si>
    <t>Under  5</t>
  </si>
  <si>
    <t>Male</t>
  </si>
  <si>
    <t>Female</t>
  </si>
  <si>
    <t>Region</t>
  </si>
  <si>
    <t>Northeast</t>
  </si>
  <si>
    <t>Midwest</t>
  </si>
  <si>
    <t>South</t>
  </si>
  <si>
    <t>West</t>
  </si>
  <si>
    <t>Total</t>
  </si>
  <si>
    <t>Number of HH (1000s)</t>
  </si>
  <si>
    <t>Under 15,000</t>
  </si>
  <si>
    <t>15,000 - 24,999</t>
  </si>
  <si>
    <t>25,000 - 34,999</t>
  </si>
  <si>
    <t>35,000 - 49,999</t>
  </si>
  <si>
    <t>50,000 - 74,999</t>
  </si>
  <si>
    <t>75,000 - 99,999</t>
  </si>
  <si>
    <t>100,000 and over</t>
  </si>
  <si>
    <t>Data</t>
  </si>
  <si>
    <t>(blank)</t>
  </si>
  <si>
    <t>Count of Data</t>
  </si>
  <si>
    <t>12-14</t>
  </si>
  <si>
    <t>15-17</t>
  </si>
  <si>
    <t>18-20</t>
  </si>
  <si>
    <t>21-23</t>
  </si>
  <si>
    <t>24-26</t>
  </si>
  <si>
    <t>0-12</t>
  </si>
  <si>
    <t>Relative</t>
  </si>
  <si>
    <t>Percent</t>
  </si>
  <si>
    <t>10 - 12</t>
  </si>
  <si>
    <t>20 - 29</t>
  </si>
  <si>
    <t>30 -39</t>
  </si>
  <si>
    <t>40 - 49</t>
  </si>
  <si>
    <t>50 - 59</t>
  </si>
  <si>
    <t>class</t>
  </si>
  <si>
    <t>frequency</t>
  </si>
  <si>
    <t>relative freq</t>
  </si>
  <si>
    <t>percent freq</t>
  </si>
  <si>
    <t>cumulative freq</t>
  </si>
  <si>
    <t>10 - 19</t>
  </si>
  <si>
    <t>0 - 9</t>
  </si>
  <si>
    <t>data</t>
  </si>
  <si>
    <t>Waiting Times</t>
  </si>
  <si>
    <t>mx</t>
  </si>
  <si>
    <t>Count of Waiting Times</t>
  </si>
  <si>
    <t>0-4</t>
  </si>
  <si>
    <t>5-9</t>
  </si>
  <si>
    <t>10-14</t>
  </si>
  <si>
    <t>15-19</t>
  </si>
  <si>
    <t>20-25</t>
  </si>
  <si>
    <t>cumlative relative freq</t>
  </si>
  <si>
    <t>freq</t>
  </si>
  <si>
    <t>The answer of e) is 80%</t>
  </si>
  <si>
    <t>Rank</t>
  </si>
  <si>
    <t>Player</t>
  </si>
  <si>
    <t>PPG</t>
  </si>
  <si>
    <t>LeBron James, MIA</t>
  </si>
  <si>
    <t>Kevin Durant, OKC</t>
  </si>
  <si>
    <t>James Harden, HOU</t>
  </si>
  <si>
    <t>Kobe Bryant, LAL</t>
  </si>
  <si>
    <t>Russell Westbrook, OKC</t>
  </si>
  <si>
    <t>Carmelo Anthony, NY</t>
  </si>
  <si>
    <t>David Lee, GS</t>
  </si>
  <si>
    <t>Stephen Curry, GS</t>
  </si>
  <si>
    <t>LaMarcus Aldridge, POR</t>
  </si>
  <si>
    <t>Paul George, IND</t>
  </si>
  <si>
    <t>Tony Parker, SA</t>
  </si>
  <si>
    <t>Jrue Holiday, PHI</t>
  </si>
  <si>
    <t>Dwyane Wade, MIA</t>
  </si>
  <si>
    <t>Nicolas Batum, POR</t>
  </si>
  <si>
    <t>Josh Smith, ATL</t>
  </si>
  <si>
    <t>Al Horford, ATL</t>
  </si>
  <si>
    <t>Al Jefferson, UTA</t>
  </si>
  <si>
    <t>Blake Griffin, LAC</t>
  </si>
  <si>
    <t>Paul Pierce, BOS</t>
  </si>
  <si>
    <t>Damian Lillard, POR (Rookie)</t>
  </si>
  <si>
    <t>Kyrie Irving, CLE</t>
  </si>
  <si>
    <t>Dwight Howard, LAL</t>
  </si>
  <si>
    <t>Brandon Jennings, MIL</t>
  </si>
  <si>
    <t>Luol Deng, CHI</t>
  </si>
  <si>
    <t>Deron Williams, BKN</t>
  </si>
  <si>
    <t>Joakim Noah, CHI</t>
  </si>
  <si>
    <t>Zach Randolph, MEM</t>
  </si>
  <si>
    <t>Rudy Gay, TOR</t>
  </si>
  <si>
    <t>Kemba Walker, CHA</t>
  </si>
  <si>
    <t>Chandler Parsons, HOU</t>
  </si>
  <si>
    <t>Greg Monroe, DET</t>
  </si>
  <si>
    <t>David West, IND</t>
  </si>
  <si>
    <t>Monta Ellis, MIL</t>
  </si>
  <si>
    <t>O.J. Mayo, DAL</t>
  </si>
  <si>
    <t>Marc Gasol, MEM</t>
  </si>
  <si>
    <t>Ty Lawson, DEN</t>
  </si>
  <si>
    <t>Chris Paul, LAC</t>
  </si>
  <si>
    <t>Greivis Vasquez, NO</t>
  </si>
  <si>
    <t>Chris Bosh, MIA</t>
  </si>
  <si>
    <t>Tim Duncan, SA</t>
  </si>
  <si>
    <t>Joe Johnson, BKN</t>
  </si>
  <si>
    <t>DeMarcus Cousins, SAC</t>
  </si>
  <si>
    <t>DeMar DeRozan, TOR</t>
  </si>
  <si>
    <t>Evan Turner, PHI</t>
  </si>
  <si>
    <t xml:space="preserve"> Danilo Gallinari, DEN</t>
  </si>
  <si>
    <t>Klay Thompson, GS</t>
  </si>
  <si>
    <t>Paul Millsap, UTA</t>
  </si>
  <si>
    <t>Nikola Vucevic, ORL</t>
  </si>
  <si>
    <t>Brook Lopez, BKN</t>
  </si>
  <si>
    <t>George Hill, IND</t>
  </si>
  <si>
    <t>Count of PPG</t>
  </si>
  <si>
    <t>&lt;10 or (blank)</t>
  </si>
  <si>
    <t>10-12</t>
  </si>
  <si>
    <t>14-16</t>
  </si>
  <si>
    <t>16-18</t>
  </si>
  <si>
    <t>20-22</t>
  </si>
  <si>
    <t>22-24</t>
  </si>
  <si>
    <t>26-28</t>
  </si>
  <si>
    <t>28-30</t>
  </si>
  <si>
    <t>0 - 10</t>
  </si>
  <si>
    <t>cum freq</t>
  </si>
  <si>
    <t>cum rel freq</t>
  </si>
  <si>
    <t>cum per freq</t>
  </si>
  <si>
    <t>12-13</t>
  </si>
  <si>
    <t>14-15</t>
  </si>
  <si>
    <t>16-17</t>
  </si>
  <si>
    <t>18-19</t>
  </si>
  <si>
    <t>20-21</t>
  </si>
  <si>
    <t>The answer to f is 100 - 78 = 22</t>
  </si>
  <si>
    <t>Airport (Airport Code)</t>
  </si>
  <si>
    <t>Total Passengers (Millions)</t>
  </si>
  <si>
    <t>Boston Logan (BOS)</t>
  </si>
  <si>
    <t>Charlotte Douglas (CLT)</t>
  </si>
  <si>
    <t>Chicago O'Hare (ORD)</t>
  </si>
  <si>
    <t>Dallas/Ft. Worth (DFW)</t>
  </si>
  <si>
    <t>Denver  (DEN)</t>
  </si>
  <si>
    <t>Detroit Metropolitan (DTW)</t>
  </si>
  <si>
    <t>Hartsfield-Jackson Atlanta (ATL)</t>
  </si>
  <si>
    <t>Houston George Bush (IAH)</t>
  </si>
  <si>
    <t>Las Vegas McCarran (LAS)</t>
  </si>
  <si>
    <t>Los Angeles (LAX)</t>
  </si>
  <si>
    <t>Miami (MIA)</t>
  </si>
  <si>
    <t>Minneapolis/St. Paul (MSP)</t>
  </si>
  <si>
    <t>New York John F. Kennedy (JFK)</t>
  </si>
  <si>
    <t>Newark Liberty (EWR)</t>
  </si>
  <si>
    <t>Orlando (MCO)</t>
  </si>
  <si>
    <t>Philadelphia (PHL)</t>
  </si>
  <si>
    <t>Phoenix Sky Harbor (PHX)</t>
  </si>
  <si>
    <t>San Francisco (SFO)</t>
  </si>
  <si>
    <t>Seattle-Tacoma (SEA)</t>
  </si>
  <si>
    <t>Toronto Pearson (YYZ)</t>
  </si>
  <si>
    <t>Count of Total Passengers (Millions)</t>
  </si>
  <si>
    <t>&lt;30 or (blank)</t>
  </si>
  <si>
    <t>30-40</t>
  </si>
  <si>
    <t>40-50</t>
  </si>
  <si>
    <t>50-60</t>
  </si>
  <si>
    <t>60-70</t>
  </si>
  <si>
    <t>70-80</t>
  </si>
  <si>
    <t>80-90</t>
  </si>
  <si>
    <t>100-110</t>
  </si>
  <si>
    <t>0 - 30</t>
  </si>
  <si>
    <t>Count of data</t>
  </si>
  <si>
    <t>5-8</t>
  </si>
  <si>
    <t>8-11</t>
  </si>
  <si>
    <t>11-14</t>
  </si>
  <si>
    <t>14-17</t>
  </si>
  <si>
    <t>rel freq</t>
  </si>
  <si>
    <t>per freq</t>
  </si>
  <si>
    <t>Time per Week on Meetings</t>
  </si>
  <si>
    <t>Count of Time per Week on Meetings</t>
  </si>
  <si>
    <t>0 - 11</t>
  </si>
  <si>
    <t>The distribution of data seems more or less uniform</t>
  </si>
  <si>
    <t>The distribution of the data seems right skewed</t>
  </si>
  <si>
    <t>The distribution seems symmetric</t>
  </si>
  <si>
    <t>Degree</t>
  </si>
  <si>
    <t>Starting Salary</t>
  </si>
  <si>
    <t>Mid-Career Salary</t>
  </si>
  <si>
    <t>% Increase</t>
  </si>
  <si>
    <t>Aerospace engineering</t>
  </si>
  <si>
    <t>Applied mathematics</t>
  </si>
  <si>
    <t>Biomedical engineering</t>
  </si>
  <si>
    <t>Chemical engineering</t>
  </si>
  <si>
    <t>Civil engineering</t>
  </si>
  <si>
    <t>Computer engineering</t>
  </si>
  <si>
    <t>Computer science</t>
  </si>
  <si>
    <t>Construction Management</t>
  </si>
  <si>
    <t>Economics</t>
  </si>
  <si>
    <t>Electrical engineering</t>
  </si>
  <si>
    <t>Finance</t>
  </si>
  <si>
    <t>Government</t>
  </si>
  <si>
    <t>Information systems</t>
  </si>
  <si>
    <t>Management info. systems</t>
  </si>
  <si>
    <t>Mathematics</t>
  </si>
  <si>
    <t>Nuclear engineering</t>
  </si>
  <si>
    <t>Petroleum engineering</t>
  </si>
  <si>
    <t>Physics</t>
  </si>
  <si>
    <t>Software engineering</t>
  </si>
  <si>
    <t>Statistics</t>
  </si>
  <si>
    <t>Country</t>
  </si>
  <si>
    <t>Index</t>
  </si>
  <si>
    <t>YTD          % Change</t>
  </si>
  <si>
    <t>Australia</t>
  </si>
  <si>
    <t>S&amp;P/ASX200</t>
  </si>
  <si>
    <t>Belgium</t>
  </si>
  <si>
    <t>Bel-20</t>
  </si>
  <si>
    <t>Brazil</t>
  </si>
  <si>
    <t>Sao Paulo Bovespa</t>
  </si>
  <si>
    <t>Canada</t>
  </si>
  <si>
    <t>S&amp;P/TSX Comp</t>
  </si>
  <si>
    <t>Chile</t>
  </si>
  <si>
    <t>Santiago IPSA</t>
  </si>
  <si>
    <t>China</t>
  </si>
  <si>
    <t>Shanghai Composite</t>
  </si>
  <si>
    <t>Eurozone</t>
  </si>
  <si>
    <t>EURO Stoxx</t>
  </si>
  <si>
    <t>France</t>
  </si>
  <si>
    <t>CAC 40</t>
  </si>
  <si>
    <t>Germany</t>
  </si>
  <si>
    <t>DAX</t>
  </si>
  <si>
    <t>Hong Kong</t>
  </si>
  <si>
    <t>Hang Seng</t>
  </si>
  <si>
    <t>India</t>
  </si>
  <si>
    <t>S&amp;P BSE Sensex</t>
  </si>
  <si>
    <t>Israel</t>
  </si>
  <si>
    <t>Tel Aviv</t>
  </si>
  <si>
    <t>Italy</t>
  </si>
  <si>
    <t>FTSE MIB</t>
  </si>
  <si>
    <t>Japan</t>
  </si>
  <si>
    <t>Nikkei</t>
  </si>
  <si>
    <t>Mexico</t>
  </si>
  <si>
    <t>IPC All-Share</t>
  </si>
  <si>
    <t>Netherlands</t>
  </si>
  <si>
    <t>AEX</t>
  </si>
  <si>
    <t>Singapore</t>
  </si>
  <si>
    <t>Straits Times</t>
  </si>
  <si>
    <t>South Korea</t>
  </si>
  <si>
    <t>Kospi</t>
  </si>
  <si>
    <t>Spain</t>
  </si>
  <si>
    <t>IBEX 35</t>
  </si>
  <si>
    <t>Sweden</t>
  </si>
  <si>
    <t>SX All Share</t>
  </si>
  <si>
    <t>Switzerland</t>
  </si>
  <si>
    <t>Swiss Market</t>
  </si>
  <si>
    <t>Taiwan</t>
  </si>
  <si>
    <t>Weighted</t>
  </si>
  <si>
    <t>U.K.</t>
  </si>
  <si>
    <t>FTSE 100</t>
  </si>
  <si>
    <t>U.S.</t>
  </si>
  <si>
    <t>S&amp;P 500</t>
  </si>
  <si>
    <t xml:space="preserve">U.S. </t>
  </si>
  <si>
    <t>DJIA</t>
  </si>
  <si>
    <t>Dow Jones Utility</t>
  </si>
  <si>
    <t>Nasdaq 100</t>
  </si>
  <si>
    <t>Nasdaq Composite</t>
  </si>
  <si>
    <t>World</t>
  </si>
  <si>
    <t>DJ Global ex U.S.</t>
  </si>
  <si>
    <t>DJ Global Index</t>
  </si>
  <si>
    <t>Count of YTD          % Change</t>
  </si>
  <si>
    <t>-20--15</t>
  </si>
  <si>
    <t>-15--10</t>
  </si>
  <si>
    <t>-10--5</t>
  </si>
  <si>
    <t>-5-0</t>
  </si>
  <si>
    <t>0-5</t>
  </si>
  <si>
    <t>5-10</t>
  </si>
  <si>
    <t>10-15</t>
  </si>
  <si>
    <t>15-20</t>
  </si>
  <si>
    <t>30-35</t>
  </si>
  <si>
    <t>Seems to be left skewed</t>
  </si>
  <si>
    <t>Count of % Increase</t>
  </si>
  <si>
    <t>90-100</t>
  </si>
  <si>
    <t>110-120</t>
  </si>
  <si>
    <t>0-50</t>
  </si>
  <si>
    <t>The shape of the distribution seems to be symmetric</t>
  </si>
  <si>
    <t>Answer of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</si>
</sst>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4" fillId="0" borderId="0" xfId="0" applyFont="1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5" fillId="0" borderId="0" xfId="0" applyFont="1"/>
    <xf numFmtId="164" fontId="0" fillId="0" borderId="0" xfId="0" applyNumberForma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7" fontId="0" fillId="0" borderId="0" xfId="0" applyNumberFormat="1"/>
    <xf numFmtId="38" fontId="0" fillId="0" borderId="0" xfId="0" applyNumberFormat="1"/>
    <xf numFmtId="164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pivotCacheDefinition" Target="pivotCache/pivotCacheDefinition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pivotCacheDefinition" Target="pivotCache/pivotCacheDefinition10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pivotCacheDefinition" Target="pivotCache/pivotCacheDefinition9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'2.2 (12, 13)'!$B$13:$B$18</c:f>
              <c:strCache>
                <c:ptCount val="6"/>
                <c:pt idx="0">
                  <c:v>0 - 9</c:v>
                </c:pt>
                <c:pt idx="1">
                  <c:v>10 - 12</c:v>
                </c:pt>
                <c:pt idx="2">
                  <c:v>20 - 29</c:v>
                </c:pt>
                <c:pt idx="3">
                  <c:v>30 -39</c:v>
                </c:pt>
                <c:pt idx="4">
                  <c:v>40 - 49</c:v>
                </c:pt>
                <c:pt idx="5">
                  <c:v>50 - 59</c:v>
                </c:pt>
              </c:strCache>
            </c:strRef>
          </c:cat>
          <c:val>
            <c:numRef>
              <c:f>'2.2 (12, 13)'!$C$13:$C$18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931-BF4C-6C70F41A6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75101648"/>
        <c:axId val="1770057232"/>
      </c:barChart>
      <c:catAx>
        <c:axId val="107510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0057232"/>
        <c:crosses val="autoZero"/>
        <c:auto val="1"/>
        <c:lblAlgn val="ctr"/>
        <c:lblOffset val="100"/>
        <c:noMultiLvlLbl val="0"/>
      </c:catAx>
      <c:valAx>
        <c:axId val="177005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10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 (32)'!$B$4</c:f>
              <c:strCache>
                <c:ptCount val="1"/>
                <c:pt idx="0">
                  <c:v>Under 15,000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(32)'!$B$5:$B$8</c:f>
              <c:numCache>
                <c:formatCode>General</c:formatCode>
                <c:ptCount val="4"/>
                <c:pt idx="0">
                  <c:v>2733</c:v>
                </c:pt>
                <c:pt idx="1">
                  <c:v>3273</c:v>
                </c:pt>
                <c:pt idx="2">
                  <c:v>6235</c:v>
                </c:pt>
                <c:pt idx="3">
                  <c:v>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5-416E-B19F-3F720BA84E07}"/>
            </c:ext>
          </c:extLst>
        </c:ser>
        <c:ser>
          <c:idx val="1"/>
          <c:order val="1"/>
          <c:tx>
            <c:strRef>
              <c:f>'2.3 (32)'!$C$4</c:f>
              <c:strCache>
                <c:ptCount val="1"/>
                <c:pt idx="0">
                  <c:v>15,000 - 24,999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(32)'!$C$5:$C$8</c:f>
              <c:numCache>
                <c:formatCode>General</c:formatCode>
                <c:ptCount val="4"/>
                <c:pt idx="0">
                  <c:v>2244</c:v>
                </c:pt>
                <c:pt idx="1">
                  <c:v>3326</c:v>
                </c:pt>
                <c:pt idx="2">
                  <c:v>5657</c:v>
                </c:pt>
                <c:pt idx="3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5-416E-B19F-3F720BA84E07}"/>
            </c:ext>
          </c:extLst>
        </c:ser>
        <c:ser>
          <c:idx val="2"/>
          <c:order val="2"/>
          <c:tx>
            <c:strRef>
              <c:f>'2.3 (32)'!$D$4</c:f>
              <c:strCache>
                <c:ptCount val="1"/>
                <c:pt idx="0">
                  <c:v>25,000 - 34,999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(32)'!$D$5:$D$8</c:f>
              <c:numCache>
                <c:formatCode>General</c:formatCode>
                <c:ptCount val="4"/>
                <c:pt idx="0">
                  <c:v>2264</c:v>
                </c:pt>
                <c:pt idx="1">
                  <c:v>3056</c:v>
                </c:pt>
                <c:pt idx="2">
                  <c:v>5038</c:v>
                </c:pt>
                <c:pt idx="3">
                  <c:v>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5-416E-B19F-3F720BA84E07}"/>
            </c:ext>
          </c:extLst>
        </c:ser>
        <c:ser>
          <c:idx val="3"/>
          <c:order val="3"/>
          <c:tx>
            <c:strRef>
              <c:f>'2.3 (32)'!$E$4</c:f>
              <c:strCache>
                <c:ptCount val="1"/>
                <c:pt idx="0">
                  <c:v>35,000 - 49,999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(32)'!$E$5:$E$8</c:f>
              <c:numCache>
                <c:formatCode>General</c:formatCode>
                <c:ptCount val="4"/>
                <c:pt idx="0">
                  <c:v>2807</c:v>
                </c:pt>
                <c:pt idx="1">
                  <c:v>3767</c:v>
                </c:pt>
                <c:pt idx="2">
                  <c:v>6476</c:v>
                </c:pt>
                <c:pt idx="3">
                  <c:v>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5-416E-B19F-3F720BA84E07}"/>
            </c:ext>
          </c:extLst>
        </c:ser>
        <c:ser>
          <c:idx val="4"/>
          <c:order val="4"/>
          <c:tx>
            <c:strRef>
              <c:f>'2.3 (32)'!$F$4</c:f>
              <c:strCache>
                <c:ptCount val="1"/>
                <c:pt idx="0">
                  <c:v>50,000 - 74,999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(32)'!$F$5:$F$8</c:f>
              <c:numCache>
                <c:formatCode>General</c:formatCode>
                <c:ptCount val="4"/>
                <c:pt idx="0">
                  <c:v>3699</c:v>
                </c:pt>
                <c:pt idx="1">
                  <c:v>5044</c:v>
                </c:pt>
                <c:pt idx="2">
                  <c:v>7730</c:v>
                </c:pt>
                <c:pt idx="3">
                  <c:v>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A5-416E-B19F-3F720BA84E07}"/>
            </c:ext>
          </c:extLst>
        </c:ser>
        <c:ser>
          <c:idx val="5"/>
          <c:order val="5"/>
          <c:tx>
            <c:strRef>
              <c:f>'2.3 (32)'!$G$4</c:f>
              <c:strCache>
                <c:ptCount val="1"/>
                <c:pt idx="0">
                  <c:v>75,000 - 99,999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(32)'!$G$5:$G$8</c:f>
              <c:numCache>
                <c:formatCode>General</c:formatCode>
                <c:ptCount val="4"/>
                <c:pt idx="0">
                  <c:v>2486</c:v>
                </c:pt>
                <c:pt idx="1">
                  <c:v>3183</c:v>
                </c:pt>
                <c:pt idx="2">
                  <c:v>4813</c:v>
                </c:pt>
                <c:pt idx="3">
                  <c:v>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A5-416E-B19F-3F720BA84E07}"/>
            </c:ext>
          </c:extLst>
        </c:ser>
        <c:ser>
          <c:idx val="6"/>
          <c:order val="6"/>
          <c:tx>
            <c:strRef>
              <c:f>'2.3 (32)'!$H$4</c:f>
              <c:strCache>
                <c:ptCount val="1"/>
                <c:pt idx="0">
                  <c:v>100,000 and over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'2.3 (32)'!$A$5:$A$8</c:f>
              <c:strCache>
                <c:ptCount val="4"/>
                <c:pt idx="0">
                  <c:v>Northeast</c:v>
                </c:pt>
                <c:pt idx="1">
                  <c:v>Midwest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'2.3 (32)'!$H$5:$H$8</c:f>
              <c:numCache>
                <c:formatCode>General</c:formatCode>
                <c:ptCount val="4"/>
                <c:pt idx="0">
                  <c:v>5246</c:v>
                </c:pt>
                <c:pt idx="1">
                  <c:v>4742</c:v>
                </c:pt>
                <c:pt idx="2">
                  <c:v>7660</c:v>
                </c:pt>
                <c:pt idx="3">
                  <c:v>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A5-416E-B19F-3F720BA84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826128"/>
        <c:axId val="1036531680"/>
      </c:barChart>
      <c:catAx>
        <c:axId val="10258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531680"/>
        <c:crosses val="autoZero"/>
        <c:auto val="1"/>
        <c:lblAlgn val="ctr"/>
        <c:lblOffset val="100"/>
        <c:noMultiLvlLbl val="0"/>
      </c:catAx>
      <c:valAx>
        <c:axId val="10365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82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(18)'!$E$20:$E$29</c:f>
              <c:strCache>
                <c:ptCount val="10"/>
                <c:pt idx="0">
                  <c:v>0 - 10</c:v>
                </c:pt>
                <c:pt idx="1">
                  <c:v>10-12</c:v>
                </c:pt>
                <c:pt idx="2">
                  <c:v>12-14</c:v>
                </c:pt>
                <c:pt idx="3">
                  <c:v>14-16</c:v>
                </c:pt>
                <c:pt idx="4">
                  <c:v>16-18</c:v>
                </c:pt>
                <c:pt idx="5">
                  <c:v>18-20</c:v>
                </c:pt>
                <c:pt idx="6">
                  <c:v>20-22</c:v>
                </c:pt>
                <c:pt idx="7">
                  <c:v>22-24</c:v>
                </c:pt>
                <c:pt idx="8">
                  <c:v>26-28</c:v>
                </c:pt>
                <c:pt idx="9">
                  <c:v>28-30</c:v>
                </c:pt>
              </c:strCache>
            </c:strRef>
          </c:cat>
          <c:val>
            <c:numRef>
              <c:f>'2.2 (18)'!$F$20:$F$29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19</c:v>
                </c:pt>
                <c:pt idx="5">
                  <c:v>9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3-4ED9-B547-344E6C36C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25491264"/>
        <c:axId val="1239816736"/>
      </c:barChart>
      <c:catAx>
        <c:axId val="10254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816736"/>
        <c:crosses val="autoZero"/>
        <c:auto val="1"/>
        <c:lblAlgn val="ctr"/>
        <c:lblOffset val="100"/>
        <c:noMultiLvlLbl val="0"/>
      </c:catAx>
      <c:valAx>
        <c:axId val="12398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49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 (19)'!$E$18</c:f>
              <c:strCache>
                <c:ptCount val="1"/>
                <c:pt idx="0">
                  <c:v>Count of Total Passengers (Millions)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(19)'!$D$19:$D$25</c:f>
              <c:strCache>
                <c:ptCount val="7"/>
                <c:pt idx="0">
                  <c:v>0 - 30</c:v>
                </c:pt>
                <c:pt idx="1">
                  <c:v>30-40</c:v>
                </c:pt>
                <c:pt idx="2">
                  <c:v>40-50</c:v>
                </c:pt>
                <c:pt idx="3">
                  <c:v>50-60</c:v>
                </c:pt>
                <c:pt idx="4">
                  <c:v>60-70</c:v>
                </c:pt>
                <c:pt idx="5">
                  <c:v>70-80</c:v>
                </c:pt>
                <c:pt idx="6">
                  <c:v>80-90</c:v>
                </c:pt>
              </c:strCache>
            </c:strRef>
          </c:cat>
          <c:val>
            <c:numRef>
              <c:f>'2.2 (19)'!$E$19:$E$25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5-4935-9A31-6F6F5136A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88751792"/>
        <c:axId val="1248523296"/>
      </c:barChart>
      <c:catAx>
        <c:axId val="10887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523296"/>
        <c:crosses val="autoZero"/>
        <c:auto val="1"/>
        <c:lblAlgn val="ctr"/>
        <c:lblOffset val="100"/>
        <c:noMultiLvlLbl val="0"/>
      </c:catAx>
      <c:valAx>
        <c:axId val="12485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75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 (20)'!$F$13</c:f>
              <c:strCache>
                <c:ptCount val="1"/>
                <c:pt idx="0">
                  <c:v>Count of Time per Week on Meetings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(20)'!$E$14:$E$20</c:f>
              <c:strCache>
                <c:ptCount val="7"/>
                <c:pt idx="0">
                  <c:v>0 - 11</c:v>
                </c:pt>
                <c:pt idx="1">
                  <c:v>12-13</c:v>
                </c:pt>
                <c:pt idx="2">
                  <c:v>14-15</c:v>
                </c:pt>
                <c:pt idx="3">
                  <c:v>16-17</c:v>
                </c:pt>
                <c:pt idx="4">
                  <c:v>18-19</c:v>
                </c:pt>
                <c:pt idx="5">
                  <c:v>20-21</c:v>
                </c:pt>
                <c:pt idx="6">
                  <c:v>22-24</c:v>
                </c:pt>
              </c:strCache>
            </c:strRef>
          </c:cat>
          <c:val>
            <c:numRef>
              <c:f>'2.2 (20)'!$F$14:$F$20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8-43F3-A578-24FDF0B1B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27705408"/>
        <c:axId val="1087097824"/>
      </c:barChart>
      <c:catAx>
        <c:axId val="10277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097824"/>
        <c:crosses val="autoZero"/>
        <c:auto val="1"/>
        <c:lblAlgn val="ctr"/>
        <c:lblOffset val="100"/>
        <c:noMultiLvlLbl val="0"/>
      </c:catAx>
      <c:valAx>
        <c:axId val="108709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70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(23)'!$E$22:$E$31</c:f>
              <c:strCache>
                <c:ptCount val="10"/>
                <c:pt idx="0">
                  <c:v>-20--15</c:v>
                </c:pt>
                <c:pt idx="1">
                  <c:v>-15--10</c:v>
                </c:pt>
                <c:pt idx="2">
                  <c:v>-10--5</c:v>
                </c:pt>
                <c:pt idx="3">
                  <c:v>-5-0</c:v>
                </c:pt>
                <c:pt idx="4">
                  <c:v>0-5</c:v>
                </c:pt>
                <c:pt idx="5">
                  <c:v>5-10</c:v>
                </c:pt>
                <c:pt idx="6">
                  <c:v>10-15</c:v>
                </c:pt>
                <c:pt idx="7">
                  <c:v>15-20</c:v>
                </c:pt>
                <c:pt idx="8">
                  <c:v>20-25</c:v>
                </c:pt>
                <c:pt idx="9">
                  <c:v>30-35</c:v>
                </c:pt>
              </c:strCache>
            </c:strRef>
          </c:cat>
          <c:val>
            <c:numRef>
              <c:f>'2.2 (23)'!$F$22:$F$31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B-4219-B62C-18B4A9D55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35353823"/>
        <c:axId val="1522818559"/>
      </c:barChart>
      <c:catAx>
        <c:axId val="163535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818559"/>
        <c:crosses val="autoZero"/>
        <c:auto val="1"/>
        <c:lblAlgn val="ctr"/>
        <c:lblOffset val="100"/>
        <c:noMultiLvlLbl val="0"/>
      </c:catAx>
      <c:valAx>
        <c:axId val="152281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5353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 (25)'!$F$14:$F$22</c:f>
              <c:strCache>
                <c:ptCount val="9"/>
                <c:pt idx="0">
                  <c:v>0-50</c:v>
                </c:pt>
                <c:pt idx="1">
                  <c:v>40-50</c:v>
                </c:pt>
                <c:pt idx="2">
                  <c:v>50-60</c:v>
                </c:pt>
                <c:pt idx="3">
                  <c:v>60-70</c:v>
                </c:pt>
                <c:pt idx="4">
                  <c:v>70-80</c:v>
                </c:pt>
                <c:pt idx="5">
                  <c:v>80-90</c:v>
                </c:pt>
                <c:pt idx="6">
                  <c:v>90-100</c:v>
                </c:pt>
                <c:pt idx="7">
                  <c:v>100-110</c:v>
                </c:pt>
                <c:pt idx="8">
                  <c:v>110-120</c:v>
                </c:pt>
              </c:strCache>
            </c:strRef>
          </c:cat>
          <c:val>
            <c:numRef>
              <c:f>'2.2 (25)'!$G$14:$G$22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1-4BE5-8655-06B33E864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74664703"/>
        <c:axId val="1644941679"/>
      </c:barChart>
      <c:catAx>
        <c:axId val="137466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941679"/>
        <c:crosses val="autoZero"/>
        <c:auto val="1"/>
        <c:lblAlgn val="ctr"/>
        <c:lblOffset val="100"/>
        <c:noMultiLvlLbl val="0"/>
      </c:catAx>
      <c:valAx>
        <c:axId val="164494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4664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 (27)'!$G$13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'2.3 (27)'!$F$14:$F$16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'2.3 (27)'!$G$14:$G$16</c:f>
              <c:numCache>
                <c:formatCode>General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C5-B701-DFC5BC8CB0F8}"/>
            </c:ext>
          </c:extLst>
        </c:ser>
        <c:ser>
          <c:idx val="1"/>
          <c:order val="1"/>
          <c:tx>
            <c:strRef>
              <c:f>'2.3 (27)'!$H$13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'2.3 (27)'!$F$14:$F$16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'2.3 (27)'!$H$14:$H$16</c:f>
              <c:numCache>
                <c:formatCode>General</c:formatCode>
                <c:ptCount val="3"/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C5-B701-DFC5BC8CB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7708560"/>
        <c:axId val="1094072624"/>
      </c:barChart>
      <c:catAx>
        <c:axId val="102770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72624"/>
        <c:crosses val="autoZero"/>
        <c:auto val="1"/>
        <c:lblAlgn val="ctr"/>
        <c:lblOffset val="100"/>
        <c:noMultiLvlLbl val="0"/>
      </c:catAx>
      <c:valAx>
        <c:axId val="109407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70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[Ch2_solns_2_2_and_2_3.xlsx]2.3 (28)!PivotTable3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'2.3 (28)'!$F$3:$F$4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'2.3 (28)'!$E$5:$E$9</c:f>
              <c:strCache>
                <c:ptCount val="4"/>
                <c:pt idx="0">
                  <c:v>10-29</c:v>
                </c:pt>
                <c:pt idx="1">
                  <c:v>30-49</c:v>
                </c:pt>
                <c:pt idx="2">
                  <c:v>50-69</c:v>
                </c:pt>
                <c:pt idx="3">
                  <c:v>70-89</c:v>
                </c:pt>
              </c:strCache>
            </c:strRef>
          </c:cat>
          <c:val>
            <c:numRef>
              <c:f>'2.3 (28)'!$F$5:$F$9</c:f>
              <c:numCache>
                <c:formatCode>General</c:formatCode>
                <c:ptCount val="4"/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4-4D63-A3CB-9EF6E2C24865}"/>
            </c:ext>
          </c:extLst>
        </c:ser>
        <c:ser>
          <c:idx val="1"/>
          <c:order val="1"/>
          <c:tx>
            <c:strRef>
              <c:f>'2.3 (28)'!$G$3:$G$4</c:f>
              <c:strCache>
                <c:ptCount val="1"/>
                <c:pt idx="0">
                  <c:v>40-59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'2.3 (28)'!$E$5:$E$9</c:f>
              <c:strCache>
                <c:ptCount val="4"/>
                <c:pt idx="0">
                  <c:v>10-29</c:v>
                </c:pt>
                <c:pt idx="1">
                  <c:v>30-49</c:v>
                </c:pt>
                <c:pt idx="2">
                  <c:v>50-69</c:v>
                </c:pt>
                <c:pt idx="3">
                  <c:v>70-89</c:v>
                </c:pt>
              </c:strCache>
            </c:strRef>
          </c:cat>
          <c:val>
            <c:numRef>
              <c:f>'2.3 (28)'!$G$5:$G$9</c:f>
              <c:numCache>
                <c:formatCode>General</c:formatCode>
                <c:ptCount val="4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4-4D63-A3CB-9EF6E2C24865}"/>
            </c:ext>
          </c:extLst>
        </c:ser>
        <c:ser>
          <c:idx val="2"/>
          <c:order val="2"/>
          <c:tx>
            <c:strRef>
              <c:f>'2.3 (28)'!$H$3:$H$4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'2.3 (28)'!$E$5:$E$9</c:f>
              <c:strCache>
                <c:ptCount val="4"/>
                <c:pt idx="0">
                  <c:v>10-29</c:v>
                </c:pt>
                <c:pt idx="1">
                  <c:v>30-49</c:v>
                </c:pt>
                <c:pt idx="2">
                  <c:v>50-69</c:v>
                </c:pt>
                <c:pt idx="3">
                  <c:v>70-89</c:v>
                </c:pt>
              </c:strCache>
            </c:strRef>
          </c:cat>
          <c:val>
            <c:numRef>
              <c:f>'2.3 (28)'!$H$5:$H$9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4-4D63-A3CB-9EF6E2C24865}"/>
            </c:ext>
          </c:extLst>
        </c:ser>
        <c:ser>
          <c:idx val="3"/>
          <c:order val="3"/>
          <c:tx>
            <c:strRef>
              <c:f>'2.3 (28)'!$I$3:$I$4</c:f>
              <c:strCache>
                <c:ptCount val="1"/>
                <c:pt idx="0">
                  <c:v>80-99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'2.3 (28)'!$E$5:$E$9</c:f>
              <c:strCache>
                <c:ptCount val="4"/>
                <c:pt idx="0">
                  <c:v>10-29</c:v>
                </c:pt>
                <c:pt idx="1">
                  <c:v>30-49</c:v>
                </c:pt>
                <c:pt idx="2">
                  <c:v>50-69</c:v>
                </c:pt>
                <c:pt idx="3">
                  <c:v>70-89</c:v>
                </c:pt>
              </c:strCache>
            </c:strRef>
          </c:cat>
          <c:val>
            <c:numRef>
              <c:f>'2.3 (28)'!$I$5:$I$9</c:f>
              <c:numCache>
                <c:formatCode>General</c:formatCode>
                <c:ptCount val="4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4-4D63-A3CB-9EF6E2C2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5021456"/>
        <c:axId val="1030223136"/>
      </c:barChart>
      <c:catAx>
        <c:axId val="101502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223136"/>
        <c:crosses val="autoZero"/>
        <c:auto val="1"/>
        <c:lblAlgn val="ctr"/>
        <c:lblOffset val="100"/>
        <c:noMultiLvlLbl val="0"/>
      </c:catAx>
      <c:valAx>
        <c:axId val="103022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02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'2.3 (28)'!$C$1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'2.3 (28)'!$B$2:$B$21</c:f>
              <c:numCache>
                <c:formatCode>General</c:formatCode>
                <c:ptCount val="20"/>
                <c:pt idx="0">
                  <c:v>28</c:v>
                </c:pt>
                <c:pt idx="1">
                  <c:v>17</c:v>
                </c:pt>
                <c:pt idx="2">
                  <c:v>52</c:v>
                </c:pt>
                <c:pt idx="3">
                  <c:v>79</c:v>
                </c:pt>
                <c:pt idx="4">
                  <c:v>37</c:v>
                </c:pt>
                <c:pt idx="5">
                  <c:v>71</c:v>
                </c:pt>
                <c:pt idx="6">
                  <c:v>37</c:v>
                </c:pt>
                <c:pt idx="7">
                  <c:v>27</c:v>
                </c:pt>
                <c:pt idx="8">
                  <c:v>64</c:v>
                </c:pt>
                <c:pt idx="9">
                  <c:v>53</c:v>
                </c:pt>
                <c:pt idx="10">
                  <c:v>13</c:v>
                </c:pt>
                <c:pt idx="11">
                  <c:v>84</c:v>
                </c:pt>
                <c:pt idx="12">
                  <c:v>59</c:v>
                </c:pt>
                <c:pt idx="13">
                  <c:v>17</c:v>
                </c:pt>
                <c:pt idx="14">
                  <c:v>70</c:v>
                </c:pt>
                <c:pt idx="15">
                  <c:v>47</c:v>
                </c:pt>
                <c:pt idx="16">
                  <c:v>35</c:v>
                </c:pt>
                <c:pt idx="17">
                  <c:v>62</c:v>
                </c:pt>
                <c:pt idx="18">
                  <c:v>30</c:v>
                </c:pt>
                <c:pt idx="19">
                  <c:v>43</c:v>
                </c:pt>
              </c:numCache>
            </c:numRef>
          </c:xVal>
          <c:yVal>
            <c:numRef>
              <c:f>'2.3 (28)'!$C$2:$C$21</c:f>
              <c:numCache>
                <c:formatCode>General</c:formatCode>
                <c:ptCount val="20"/>
                <c:pt idx="0">
                  <c:v>72</c:v>
                </c:pt>
                <c:pt idx="1">
                  <c:v>99</c:v>
                </c:pt>
                <c:pt idx="2">
                  <c:v>58</c:v>
                </c:pt>
                <c:pt idx="3">
                  <c:v>34</c:v>
                </c:pt>
                <c:pt idx="4">
                  <c:v>60</c:v>
                </c:pt>
                <c:pt idx="5">
                  <c:v>22</c:v>
                </c:pt>
                <c:pt idx="6">
                  <c:v>77</c:v>
                </c:pt>
                <c:pt idx="7">
                  <c:v>85</c:v>
                </c:pt>
                <c:pt idx="8">
                  <c:v>45</c:v>
                </c:pt>
                <c:pt idx="9">
                  <c:v>47</c:v>
                </c:pt>
                <c:pt idx="10">
                  <c:v>98</c:v>
                </c:pt>
                <c:pt idx="11">
                  <c:v>21</c:v>
                </c:pt>
                <c:pt idx="12">
                  <c:v>32</c:v>
                </c:pt>
                <c:pt idx="13">
                  <c:v>81</c:v>
                </c:pt>
                <c:pt idx="14">
                  <c:v>34</c:v>
                </c:pt>
                <c:pt idx="15">
                  <c:v>64</c:v>
                </c:pt>
                <c:pt idx="16">
                  <c:v>68</c:v>
                </c:pt>
                <c:pt idx="17">
                  <c:v>67</c:v>
                </c:pt>
                <c:pt idx="18">
                  <c:v>39</c:v>
                </c:pt>
                <c:pt idx="19">
                  <c:v>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1E-4ED4-A889-FA88472C8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707600"/>
        <c:axId val="1036916896"/>
      </c:scatterChart>
      <c:valAx>
        <c:axId val="102770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916896"/>
        <c:crosses val="autoZero"/>
        <c:crossBetween val="midCat"/>
      </c:valAx>
      <c:valAx>
        <c:axId val="103691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707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11</xdr:row>
      <xdr:rowOff>52387</xdr:rowOff>
    </xdr:from>
    <xdr:to>
      <xdr:col>16</xdr:col>
      <xdr:colOff>19049</xdr:colOff>
      <xdr:row>27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B55F3-109A-019D-881E-32FCD04B8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7</xdr:row>
      <xdr:rowOff>142875</xdr:rowOff>
    </xdr:from>
    <xdr:to>
      <xdr:col>20</xdr:col>
      <xdr:colOff>342900</xdr:colOff>
      <xdr:row>22</xdr:row>
      <xdr:rowOff>133350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37B68A0-6593-71E2-596C-B6C83799E67F}"/>
            </a:ext>
          </a:extLst>
        </xdr:cNvPr>
        <xdr:cNvSpPr txBox="1"/>
      </xdr:nvSpPr>
      <xdr:spPr>
        <a:xfrm>
          <a:off x="9467850" y="1476375"/>
          <a:ext cx="56102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lphaLcParenR"/>
          </a:pPr>
          <a:r>
            <a:rPr lang="en-US" sz="1100"/>
            <a:t>Row percentages</a:t>
          </a:r>
          <a:r>
            <a:rPr lang="en-US" sz="1100" baseline="0"/>
            <a:t> are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18.27,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22.45, 37.10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22.17 .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 this shows the percent frequency distribution of each region</a:t>
          </a:r>
        </a:p>
        <a:p>
          <a:pPr marL="228600" indent="-228600">
            <a:buFont typeface="+mj-lt"/>
            <a:buAutoNum type="alphaLcParenR"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50,000 or more means we need to add above 50,000. So in this case,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18.10 +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11.53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20.21 = 49.84 %</a:t>
          </a:r>
        </a:p>
        <a:p>
          <a:pPr marL="228600" indent="-228600">
            <a:buFont typeface="+mj-lt"/>
            <a:buAutoNum type="alphaLcParenR"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the figure.</a:t>
          </a:r>
        </a:p>
        <a:p>
          <a:pPr marL="228600" indent="-228600">
            <a:buFont typeface="+mj-lt"/>
            <a:buAutoNum type="alphaLcParenR"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Already done</a:t>
          </a:r>
        </a:p>
        <a:p>
          <a:pPr marL="228600" indent="-228600">
            <a:buFont typeface="+mj-lt"/>
            <a:buAutoNum type="alphaLcParenR"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an interesting question, since it asks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 percent of households with a household income of $100,000 and over are from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South region? First not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that total number of people who has 100,000 and over are 23,752. Question asked how many % of people from this total are from South. We can do this by 7660 / 23752 = 32.24 or 32.24%  ...  The next part of the question asked what percentage of people from South have income over 100,000. In this case the answer is 7660 / 43609 = 0.175 or 17.5%</a:t>
          </a:r>
          <a:br>
            <a:rPr lang="en-US"/>
          </a:b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314324</xdr:colOff>
      <xdr:row>23</xdr:row>
      <xdr:rowOff>33336</xdr:rowOff>
    </xdr:from>
    <xdr:to>
      <xdr:col>20</xdr:col>
      <xdr:colOff>457199</xdr:colOff>
      <xdr:row>39</xdr:row>
      <xdr:rowOff>190499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276CA48-FDA0-5196-20AB-1DF13EF47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319087</xdr:colOff>
      <xdr:row>4</xdr:row>
      <xdr:rowOff>90487</xdr:rowOff>
    </xdr:from>
    <xdr:to>
      <xdr:col>19</xdr:col>
      <xdr:colOff>14287</xdr:colOff>
      <xdr:row>18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BD14FE-A070-E470-C4A4-DAC3C25EB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5</xdr:row>
      <xdr:rowOff>33337</xdr:rowOff>
    </xdr:from>
    <xdr:to>
      <xdr:col>14</xdr:col>
      <xdr:colOff>561975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D83639-756F-F625-13BE-842C0EF72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300037</xdr:colOff>
      <xdr:row>3</xdr:row>
      <xdr:rowOff>176212</xdr:rowOff>
    </xdr:from>
    <xdr:to>
      <xdr:col>14</xdr:col>
      <xdr:colOff>604837</xdr:colOff>
      <xdr:row>17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53EE97-6E12-73CB-76EB-227E407D9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176212</xdr:colOff>
      <xdr:row>8</xdr:row>
      <xdr:rowOff>4762</xdr:rowOff>
    </xdr:from>
    <xdr:to>
      <xdr:col>15</xdr:col>
      <xdr:colOff>481012</xdr:colOff>
      <xdr:row>22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EA99ED-F315-7F2A-DC89-4C1599290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7</xdr:row>
      <xdr:rowOff>42862</xdr:rowOff>
    </xdr:from>
    <xdr:to>
      <xdr:col>15</xdr:col>
      <xdr:colOff>319087</xdr:colOff>
      <xdr:row>21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91002-CF12-6AA1-45BF-948B5FADC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238125</xdr:colOff>
      <xdr:row>13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75D8D4-E933-C966-D8E0-B8ADDDB73EAF}"/>
            </a:ext>
          </a:extLst>
        </xdr:cNvPr>
        <xdr:cNvSpPr txBox="1"/>
      </xdr:nvSpPr>
      <xdr:spPr>
        <a:xfrm>
          <a:off x="891540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152400</xdr:colOff>
      <xdr:row>7</xdr:row>
      <xdr:rowOff>171450</xdr:rowOff>
    </xdr:from>
    <xdr:to>
      <xdr:col>19</xdr:col>
      <xdr:colOff>190500</xdr:colOff>
      <xdr:row>15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38FE5D-62DB-CAC6-14D7-B1372020E750}"/>
            </a:ext>
          </a:extLst>
        </xdr:cNvPr>
        <xdr:cNvSpPr txBox="1"/>
      </xdr:nvSpPr>
      <xdr:spPr>
        <a:xfrm>
          <a:off x="8220075" y="1514475"/>
          <a:ext cx="491490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lphaLcParenR"/>
          </a:pPr>
          <a:r>
            <a:rPr lang="en-US" sz="1100"/>
            <a:t>The answer is already</a:t>
          </a:r>
          <a:r>
            <a:rPr lang="en-US" sz="1100" baseline="0"/>
            <a:t> given in the table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Row Percentages are percentage of A, B  and C, which are 15.70, 4.80 and 41.51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Column Percentages are percentage of 1 and 2, which are 56.34, 43.66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I think stacked bar chart could be useful here. It seems as we go from A to C, 2 is increasing but 1 is decreasing</a:t>
          </a:r>
        </a:p>
        <a:p>
          <a:pPr marL="228600" indent="-228600">
            <a:buFont typeface="+mj-lt"/>
            <a:buAutoNum type="alphaLcParenR"/>
          </a:pPr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11</xdr:col>
      <xdr:colOff>123825</xdr:colOff>
      <xdr:row>16</xdr:row>
      <xdr:rowOff>71437</xdr:rowOff>
    </xdr:from>
    <xdr:to>
      <xdr:col>18</xdr:col>
      <xdr:colOff>428625</xdr:colOff>
      <xdr:row>30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2CC311-3E78-B4E2-0633-EF61D24E3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4</xdr:row>
      <xdr:rowOff>66675</xdr:rowOff>
    </xdr:from>
    <xdr:to>
      <xdr:col>28</xdr:col>
      <xdr:colOff>200025</xdr:colOff>
      <xdr:row>14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FFB56A-F610-4D8A-BCFE-E040962ABFF2}"/>
            </a:ext>
          </a:extLst>
        </xdr:cNvPr>
        <xdr:cNvSpPr txBox="1"/>
      </xdr:nvSpPr>
      <xdr:spPr>
        <a:xfrm>
          <a:off x="7753350" y="866775"/>
          <a:ext cx="5114925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lphaLcParenR"/>
          </a:pPr>
          <a:r>
            <a:rPr lang="en-US" sz="1100"/>
            <a:t>The answer is already</a:t>
          </a:r>
          <a:r>
            <a:rPr lang="en-US" sz="1100" baseline="0"/>
            <a:t> given in the table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Row Percentages are percentages of 10-29, 30 -49, 50 - 69, 70 - 89, which are 25, 30, 25, 20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Column Percentages are percentages of 20 - 39, 40 - 59, 60 - 79, 80 - 99, which are 35, 15, 20, 20 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Here we can also do a stacked bar chart, and can see that y values are for low values of x and y values are low for high values of x. But in this case, since both variables are quantitative we can also do a scatterplot, which shows the negative relationship clearly.</a:t>
          </a:r>
          <a:endParaRPr lang="en-US" sz="1100"/>
        </a:p>
      </xdr:txBody>
    </xdr:sp>
    <xdr:clientData/>
  </xdr:twoCellAnchor>
  <xdr:twoCellAnchor>
    <xdr:from>
      <xdr:col>12</xdr:col>
      <xdr:colOff>180975</xdr:colOff>
      <xdr:row>15</xdr:row>
      <xdr:rowOff>119062</xdr:rowOff>
    </xdr:from>
    <xdr:to>
      <xdr:col>27</xdr:col>
      <xdr:colOff>381000</xdr:colOff>
      <xdr:row>29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D418F7-1837-E68C-BC96-0093D7A7D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190500</xdr:colOff>
      <xdr:row>15</xdr:row>
      <xdr:rowOff>128587</xdr:rowOff>
    </xdr:from>
    <xdr:to>
      <xdr:col>35</xdr:col>
      <xdr:colOff>495300</xdr:colOff>
      <xdr:row>29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2DD19B-1F39-5BE7-D0E6-70413A6B0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13</xdr:row>
      <xdr:rowOff>38100</xdr:rowOff>
    </xdr:from>
    <xdr:to>
      <xdr:col>16</xdr:col>
      <xdr:colOff>19050</xdr:colOff>
      <xdr:row>24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E848F7-0B48-7E9E-7F52-3AB241BF57AE}"/>
            </a:ext>
          </a:extLst>
        </xdr:cNvPr>
        <xdr:cNvSpPr txBox="1"/>
      </xdr:nvSpPr>
      <xdr:spPr>
        <a:xfrm>
          <a:off x="4648200" y="2324100"/>
          <a:ext cx="5400675" cy="220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</a:t>
          </a:r>
          <a:r>
            <a:rPr lang="en-US" sz="1100" baseline="0"/>
            <a:t> we can easily calculate the row total and column total for each of the group. </a:t>
          </a:r>
        </a:p>
        <a:p>
          <a:endParaRPr lang="en-US" sz="1100" baseline="0"/>
        </a:p>
        <a:p>
          <a:pPr marL="228600" indent="-228600">
            <a:buFont typeface="+mj-lt"/>
            <a:buAutoNum type="alphaLcParenR"/>
          </a:pPr>
          <a:r>
            <a:rPr lang="en-US" sz="1100" baseline="0"/>
            <a:t>We need to answer which group has more Too Fast between Male and Female. It's clear that Female Group has more Too Fast players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Better player means low handicup, which is here under 5. So Male group has more under 5 so more better player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This question is for higher handicup or worse players. Female group has higher handicap or worse players.</a:t>
          </a:r>
        </a:p>
        <a:p>
          <a:pPr marL="228600" indent="-228600">
            <a:buFont typeface="+mj-lt"/>
            <a:buAutoNum type="alphaLcParenR"/>
          </a:pPr>
          <a:r>
            <a:rPr lang="en-US" sz="1100" baseline="0"/>
            <a:t>You can skip this answer because this is related to Simpson's paradox, which I skipped.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2.3_solns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52622453704" createdVersion="8" refreshedVersion="8" minRefreshableVersion="3" recordCount="30" xr:uid="{98E05E2F-57BF-4650-B335-8FA1F164D88C}">
  <cacheSource type="worksheet">
    <worksheetSource ref="A1:C31" sheet="2.3 (27)"/>
  </cacheSource>
  <cacheFields count="3">
    <cacheField name="Observation" numFmtId="0">
      <sharedItems containsSemiMixedTypes="0" containsString="0" containsNumber="1" containsInteger="1" minValue="1" maxValue="30"/>
    </cacheField>
    <cacheField name="x" numFmtId="0">
      <sharedItems count="3">
        <s v="A"/>
        <s v="B"/>
        <s v="C"/>
      </sharedItems>
    </cacheField>
    <cacheField name="y" numFmtId="0">
      <sharedItems containsSemiMixedTypes="0" containsString="0" containsNumber="1" containsInteger="1" minValue="1" maxValue="2" count="2"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648274884261" createdVersion="8" refreshedVersion="8" minRefreshableVersion="3" recordCount="20" xr:uid="{B16542A1-DDB1-4332-B98D-146DE95C1FB9}">
  <cacheSource type="worksheet">
    <worksheetSource ref="D1:D21" sheet="2.2 (25)"/>
  </cacheSource>
  <cacheFields count="1">
    <cacheField name="% Increase" numFmtId="38">
      <sharedItems containsSemiMixedTypes="0" containsString="0" containsNumber="1" minValue="43.300653594771241" maxValue="112.77108433734939" count="20">
        <n v="81.818181818181827"/>
        <n v="79.078014184397162"/>
        <n v="84.306569343065689"/>
        <n v="66.666666666666657"/>
        <n v="74.579439252336442"/>
        <n v="43.300653594771241"/>
        <n v="73.843416370106766"/>
        <n v="72.61904761904762"/>
        <n v="100.40983606557377"/>
        <n v="71.05263157894737"/>
        <n v="92.631578947368425"/>
        <n v="112.77108433734939"/>
        <n v="76.673427991886413"/>
        <n v="77.40667976424362"/>
        <n v="90.301724137931032"/>
        <n v="62.754303599374019"/>
        <n v="68.817204301075279"/>
        <n v="96.449704142011839"/>
        <n v="61.022927689594354"/>
        <n v="86.8"/>
      </sharedItems>
      <fieldGroup base="0">
        <rangePr autoStart="0" autoEnd="0" startNum="40" endNum="120" groupInterval="10"/>
        <groupItems count="10">
          <s v="&lt;40"/>
          <s v="40-50"/>
          <s v="50-60"/>
          <s v="60-70"/>
          <s v="70-80"/>
          <s v="80-90"/>
          <s v="90-100"/>
          <s v="100-110"/>
          <s v="110-120"/>
          <s v="&gt;1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534053819443" createdVersion="8" refreshedVersion="8" minRefreshableVersion="3" recordCount="20" xr:uid="{9F0ACFF3-2A73-4361-81AC-536486F99667}">
  <cacheSource type="worksheet">
    <worksheetSource ref="A1:C21" sheet="2.3 (28)"/>
  </cacheSource>
  <cacheFields count="3">
    <cacheField name="Observation" numFmtId="0">
      <sharedItems containsSemiMixedTypes="0" containsString="0" containsNumber="1" containsInteger="1" minValue="1" maxValue="20"/>
    </cacheField>
    <cacheField name="x" numFmtId="0">
      <sharedItems containsSemiMixedTypes="0" containsString="0" containsNumber="1" containsInteger="1" minValue="13" maxValue="84" count="18">
        <n v="28"/>
        <n v="17"/>
        <n v="52"/>
        <n v="79"/>
        <n v="37"/>
        <n v="71"/>
        <n v="27"/>
        <n v="64"/>
        <n v="53"/>
        <n v="13"/>
        <n v="84"/>
        <n v="59"/>
        <n v="70"/>
        <n v="47"/>
        <n v="35"/>
        <n v="62"/>
        <n v="30"/>
        <n v="43"/>
      </sharedItems>
      <fieldGroup base="1">
        <rangePr autoStart="0" autoEnd="0" startNum="10" endNum="89" groupInterval="20"/>
        <groupItems count="6">
          <s v="&lt;10"/>
          <s v="10-29"/>
          <s v="30-49"/>
          <s v="50-69"/>
          <s v="70-89"/>
          <s v="&gt;90"/>
        </groupItems>
      </fieldGroup>
    </cacheField>
    <cacheField name="y" numFmtId="0">
      <sharedItems containsSemiMixedTypes="0" containsString="0" containsNumber="1" containsInteger="1" minValue="21" maxValue="99" count="19">
        <n v="72"/>
        <n v="99"/>
        <n v="58"/>
        <n v="34"/>
        <n v="60"/>
        <n v="22"/>
        <n v="77"/>
        <n v="85"/>
        <n v="45"/>
        <n v="47"/>
        <n v="98"/>
        <n v="21"/>
        <n v="32"/>
        <n v="81"/>
        <n v="64"/>
        <n v="68"/>
        <n v="67"/>
        <n v="39"/>
        <n v="28"/>
      </sharedItems>
      <fieldGroup base="2">
        <rangePr autoStart="0" autoEnd="0" startNum="20" endNum="99" groupInterval="20"/>
        <groupItems count="6">
          <s v="&lt;20"/>
          <s v="20-39"/>
          <s v="40-59"/>
          <s v="60-79"/>
          <s v="80-99"/>
          <s v="&gt;1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575551504633" createdVersion="8" refreshedVersion="8" minRefreshableVersion="3" recordCount="41" xr:uid="{B4A41B29-9026-46EF-A639-3A2EF8D10F64}">
  <cacheSource type="worksheet">
    <worksheetSource ref="A1:A1048576" sheet="2.2 (11)"/>
  </cacheSource>
  <cacheFields count="1">
    <cacheField name="Data" numFmtId="0">
      <sharedItems containsString="0" containsBlank="1" containsNumber="1" containsInteger="1" minValue="12" maxValue="26" count="15">
        <n v="14"/>
        <n v="19"/>
        <n v="24"/>
        <n v="16"/>
        <n v="20"/>
        <n v="21"/>
        <n v="22"/>
        <n v="18"/>
        <n v="17"/>
        <n v="23"/>
        <n v="26"/>
        <n v="25"/>
        <n v="15"/>
        <n v="12"/>
        <m/>
      </sharedItems>
      <fieldGroup base="0">
        <rangePr startNum="12" endNum="26" groupInterval="3"/>
        <groupItems count="7">
          <s v="(blank)"/>
          <s v="12-14"/>
          <s v="15-17"/>
          <s v="18-20"/>
          <s v="21-23"/>
          <s v="24-26"/>
          <s v="&gt;2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589196643516" createdVersion="8" refreshedVersion="8" minRefreshableVersion="3" recordCount="20" xr:uid="{8B77EE06-2E0B-427F-B974-E9F67989383B}">
  <cacheSource type="worksheet">
    <worksheetSource ref="B2:B22" sheet="2.2 (17)" r:id="rId2"/>
  </cacheSource>
  <cacheFields count="1">
    <cacheField name="Waiting Times" numFmtId="0">
      <sharedItems containsSemiMixedTypes="0" containsString="0" containsNumber="1" containsInteger="1" minValue="2" maxValue="21" count="15">
        <n v="2"/>
        <n v="5"/>
        <n v="10"/>
        <n v="12"/>
        <n v="4"/>
        <n v="17"/>
        <n v="11"/>
        <n v="8"/>
        <n v="9"/>
        <n v="21"/>
        <n v="6"/>
        <n v="7"/>
        <n v="13"/>
        <n v="18"/>
        <n v="3"/>
      </sharedItems>
      <fieldGroup base="0">
        <rangePr autoStart="0" autoEnd="0" startNum="0" endNum="25" groupInterval="5"/>
        <groupItems count="7">
          <s v="&lt;0"/>
          <s v="0-4"/>
          <s v="5-9"/>
          <s v="10-14"/>
          <s v="15-19"/>
          <s v="20-25"/>
          <s v="&gt;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597167361113" createdVersion="8" refreshedVersion="8" minRefreshableVersion="3" recordCount="51" xr:uid="{05A4813A-DA47-45AB-ADFC-3967E172FD69}">
  <cacheSource type="worksheet">
    <worksheetSource ref="C1:C1048576" sheet="2.2 (18)"/>
  </cacheSource>
  <cacheFields count="1">
    <cacheField name="PPG" numFmtId="0">
      <sharedItems containsString="0" containsBlank="1" containsNumber="1" minValue="11.7" maxValue="28.8" count="40">
        <n v="27"/>
        <n v="28.8"/>
        <n v="26.4"/>
        <n v="27.1"/>
        <n v="22.9"/>
        <n v="28.4"/>
        <n v="19.2"/>
        <n v="21"/>
        <n v="20.8"/>
        <n v="17.600000000000001"/>
        <n v="21.1"/>
        <n v="21.2"/>
        <n v="15.5"/>
        <n v="17.2"/>
        <n v="16.7"/>
        <n v="18.5"/>
        <n v="18.3"/>
        <n v="23.3"/>
        <n v="16.399999999999999"/>
        <n v="18.899999999999999"/>
        <n v="16.5"/>
        <n v="17"/>
        <n v="11.7"/>
        <n v="15.7"/>
        <n v="18"/>
        <n v="17.7"/>
        <n v="14.6"/>
        <n v="18.2"/>
        <n v="17.5"/>
        <n v="13.6"/>
        <n v="16.3"/>
        <n v="16.2"/>
        <n v="17.100000000000001"/>
        <n v="17.3"/>
        <n v="14"/>
        <n v="16.899999999999999"/>
        <n v="15.1"/>
        <n v="12.3"/>
        <n v="18.7"/>
        <m/>
      </sharedItems>
      <fieldGroup base="0">
        <rangePr autoStart="0" autoEnd="0" startNum="10" endNum="30" groupInterval="2"/>
        <groupItems count="12">
          <s v="&lt;10 or (blank)"/>
          <s v="10-12"/>
          <s v="12-14"/>
          <s v="14-16"/>
          <s v="16-18"/>
          <s v="18-20"/>
          <s v="20-22"/>
          <s v="22-24"/>
          <s v="24-26"/>
          <s v="26-28"/>
          <s v="28-30"/>
          <s v="&gt;3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614817824076" createdVersion="8" refreshedVersion="8" minRefreshableVersion="3" recordCount="21" xr:uid="{7F6150D0-2820-444A-B32A-EF2AFDCC8A8E}">
  <cacheSource type="worksheet">
    <worksheetSource ref="B1:B22" sheet="2.2 (19)"/>
  </cacheSource>
  <cacheFields count="1">
    <cacheField name="Total Passengers (Millions)" numFmtId="0">
      <sharedItems containsString="0" containsBlank="1" containsNumber="1" minValue="34.4" maxValue="104.2" count="21">
        <n v="36.299999999999997"/>
        <n v="44.4"/>
        <n v="78"/>
        <n v="65.7"/>
        <n v="58.3"/>
        <n v="34.4"/>
        <n v="104.2"/>
        <n v="41.6"/>
        <n v="47.5"/>
        <n v="80.900000000000006"/>
        <n v="44.6"/>
        <n v="37.4"/>
        <n v="59.1"/>
        <n v="40.6"/>
        <n v="41.9"/>
        <n v="36.4"/>
        <n v="43.3"/>
        <n v="53.1"/>
        <n v="45.7"/>
        <n v="44.3"/>
        <m/>
      </sharedItems>
      <fieldGroup base="0">
        <rangePr autoStart="0" autoEnd="0" startNum="30" endNum="110" groupInterval="10"/>
        <groupItems count="10">
          <s v="&lt;30 or (blank)"/>
          <s v="30-40"/>
          <s v="40-50"/>
          <s v="50-60"/>
          <s v="60-70"/>
          <s v="70-80"/>
          <s v="80-90"/>
          <s v="90-100"/>
          <s v="100-110"/>
          <s v="&gt;11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617979282404" createdVersion="8" refreshedVersion="8" minRefreshableVersion="3" recordCount="20" xr:uid="{9C39123F-0FC9-4AE9-818D-990356976FA0}">
  <cacheSource type="worksheet">
    <worksheetSource ref="B3:B23" sheet="2.2 (14)"/>
  </cacheSource>
  <cacheFields count="1">
    <cacheField name="data" numFmtId="0">
      <sharedItems containsSemiMixedTypes="0" containsString="0" containsNumber="1" minValue="6" maxValue="15.8" count="15">
        <n v="8.9"/>
        <n v="10.199999999999999"/>
        <n v="11.5"/>
        <n v="7.8"/>
        <n v="10"/>
        <n v="12.2"/>
        <n v="13.5"/>
        <n v="14.1"/>
        <n v="6.8"/>
        <n v="9.5"/>
        <n v="11.2"/>
        <n v="14.9"/>
        <n v="7.5"/>
        <n v="6"/>
        <n v="15.8"/>
      </sharedItems>
      <fieldGroup base="0">
        <rangePr autoStart="0" autoEnd="0" startNum="5" endNum="16" groupInterval="3"/>
        <groupItems count="6">
          <s v="&lt;5"/>
          <s v="5-8"/>
          <s v="8-11"/>
          <s v="11-14"/>
          <s v="14-17"/>
          <s v="&gt;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620347222219" createdVersion="8" refreshedVersion="8" minRefreshableVersion="3" recordCount="25" xr:uid="{8F7819C9-5D20-485D-88EE-28F6BDA41697}">
  <cacheSource type="worksheet">
    <worksheetSource ref="A1:A26" sheet="2.2 (20)"/>
  </cacheSource>
  <cacheFields count="1">
    <cacheField name="Time per Week on Meetings" numFmtId="0">
      <sharedItems containsSemiMixedTypes="0" containsString="0" containsNumber="1" containsInteger="1" minValue="12" maxValue="23" count="11">
        <n v="21"/>
        <n v="23"/>
        <n v="14"/>
        <n v="15"/>
        <n v="19"/>
        <n v="18"/>
        <n v="16"/>
        <n v="13"/>
        <n v="20"/>
        <n v="22"/>
        <n v="12"/>
      </sharedItems>
      <fieldGroup base="0">
        <rangePr autoEnd="0" startNum="12" endNum="24" groupInterval="2"/>
        <groupItems count="8">
          <s v="&lt;12"/>
          <s v="12-13"/>
          <s v="14-15"/>
          <s v="16-17"/>
          <s v="18-19"/>
          <s v="20-21"/>
          <s v="22-24"/>
          <s v="&gt;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231.639520023149" createdVersion="8" refreshedVersion="8" minRefreshableVersion="3" recordCount="30" xr:uid="{402C173B-FEAD-487A-A099-694DD4346CEB}">
  <cacheSource type="worksheet">
    <worksheetSource ref="C1:C31" sheet="2.2 (23)"/>
  </cacheSource>
  <cacheFields count="1">
    <cacheField name="YTD          % Change" numFmtId="164">
      <sharedItems containsSemiMixedTypes="0" containsString="0" containsNumber="1" minValue="-16.3" maxValue="31.4" count="27">
        <n v="10.199999999999999"/>
        <n v="12.6"/>
        <n v="-14.4"/>
        <n v="2.6"/>
        <n v="-16.3"/>
        <n v="-9.3000000000000007"/>
        <n v="10"/>
        <n v="11.8"/>
        <n v="10.6"/>
        <n v="-3.5"/>
        <n v="-4.7"/>
        <n v="1.3"/>
        <n v="6.6"/>
        <n v="31.4"/>
        <n v="-6.4"/>
        <n v="9.3000000000000007"/>
        <n v="-2.5"/>
        <n v="6.4"/>
        <n v="13.8"/>
        <n v="17.399999999999999"/>
        <n v="2.2999999999999998"/>
        <n v="10.1"/>
        <n v="16.600000000000001"/>
        <n v="14.5"/>
        <n v="21.1"/>
        <n v="4.2"/>
        <n v="9.9"/>
      </sharedItems>
      <fieldGroup base="0">
        <rangePr autoStart="0" autoEnd="0" startNum="-20" endNum="40" groupInterval="5"/>
        <groupItems count="14">
          <s v="&lt;-20"/>
          <s v="-20--15"/>
          <s v="-15--10"/>
          <s v="-10--5"/>
          <s v="-5-0"/>
          <s v="0-5"/>
          <s v="5-10"/>
          <s v="10-15"/>
          <s v="15-20"/>
          <s v="20-25"/>
          <s v="25-30"/>
          <s v="30-35"/>
          <s v="35-40"/>
          <s v="&gt;4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1"/>
    <x v="0"/>
    <x v="0"/>
  </r>
  <r>
    <n v="2"/>
    <x v="1"/>
    <x v="0"/>
  </r>
  <r>
    <n v="3"/>
    <x v="1"/>
    <x v="0"/>
  </r>
  <r>
    <n v="4"/>
    <x v="2"/>
    <x v="1"/>
  </r>
  <r>
    <n v="5"/>
    <x v="1"/>
    <x v="0"/>
  </r>
  <r>
    <n v="6"/>
    <x v="2"/>
    <x v="1"/>
  </r>
  <r>
    <n v="7"/>
    <x v="1"/>
    <x v="0"/>
  </r>
  <r>
    <n v="8"/>
    <x v="2"/>
    <x v="1"/>
  </r>
  <r>
    <n v="9"/>
    <x v="0"/>
    <x v="0"/>
  </r>
  <r>
    <n v="10"/>
    <x v="1"/>
    <x v="0"/>
  </r>
  <r>
    <n v="11"/>
    <x v="0"/>
    <x v="0"/>
  </r>
  <r>
    <n v="12"/>
    <x v="1"/>
    <x v="0"/>
  </r>
  <r>
    <n v="13"/>
    <x v="2"/>
    <x v="1"/>
  </r>
  <r>
    <n v="14"/>
    <x v="2"/>
    <x v="1"/>
  </r>
  <r>
    <n v="15"/>
    <x v="2"/>
    <x v="1"/>
  </r>
  <r>
    <n v="16"/>
    <x v="1"/>
    <x v="1"/>
  </r>
  <r>
    <n v="17"/>
    <x v="2"/>
    <x v="0"/>
  </r>
  <r>
    <n v="18"/>
    <x v="1"/>
    <x v="0"/>
  </r>
  <r>
    <n v="19"/>
    <x v="2"/>
    <x v="0"/>
  </r>
  <r>
    <n v="20"/>
    <x v="1"/>
    <x v="0"/>
  </r>
  <r>
    <n v="21"/>
    <x v="2"/>
    <x v="1"/>
  </r>
  <r>
    <n v="22"/>
    <x v="1"/>
    <x v="0"/>
  </r>
  <r>
    <n v="23"/>
    <x v="2"/>
    <x v="1"/>
  </r>
  <r>
    <n v="24"/>
    <x v="0"/>
    <x v="0"/>
  </r>
  <r>
    <n v="25"/>
    <x v="1"/>
    <x v="0"/>
  </r>
  <r>
    <n v="26"/>
    <x v="2"/>
    <x v="1"/>
  </r>
  <r>
    <n v="27"/>
    <x v="2"/>
    <x v="1"/>
  </r>
  <r>
    <n v="28"/>
    <x v="0"/>
    <x v="0"/>
  </r>
  <r>
    <n v="29"/>
    <x v="1"/>
    <x v="0"/>
  </r>
  <r>
    <n v="30"/>
    <x v="1"/>
    <x v="1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x v="0"/>
    <x v="0"/>
  </r>
  <r>
    <n v="2"/>
    <x v="1"/>
    <x v="1"/>
  </r>
  <r>
    <n v="3"/>
    <x v="2"/>
    <x v="2"/>
  </r>
  <r>
    <n v="4"/>
    <x v="3"/>
    <x v="3"/>
  </r>
  <r>
    <n v="5"/>
    <x v="4"/>
    <x v="4"/>
  </r>
  <r>
    <n v="6"/>
    <x v="5"/>
    <x v="5"/>
  </r>
  <r>
    <n v="7"/>
    <x v="4"/>
    <x v="6"/>
  </r>
  <r>
    <n v="8"/>
    <x v="6"/>
    <x v="7"/>
  </r>
  <r>
    <n v="9"/>
    <x v="7"/>
    <x v="8"/>
  </r>
  <r>
    <n v="10"/>
    <x v="8"/>
    <x v="9"/>
  </r>
  <r>
    <n v="11"/>
    <x v="9"/>
    <x v="10"/>
  </r>
  <r>
    <n v="12"/>
    <x v="10"/>
    <x v="11"/>
  </r>
  <r>
    <n v="13"/>
    <x v="11"/>
    <x v="12"/>
  </r>
  <r>
    <n v="14"/>
    <x v="1"/>
    <x v="13"/>
  </r>
  <r>
    <n v="15"/>
    <x v="12"/>
    <x v="3"/>
  </r>
  <r>
    <n v="16"/>
    <x v="13"/>
    <x v="14"/>
  </r>
  <r>
    <n v="17"/>
    <x v="14"/>
    <x v="15"/>
  </r>
  <r>
    <n v="18"/>
    <x v="15"/>
    <x v="16"/>
  </r>
  <r>
    <n v="19"/>
    <x v="16"/>
    <x v="17"/>
  </r>
  <r>
    <n v="20"/>
    <x v="17"/>
    <x v="1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</r>
  <r>
    <x v="1"/>
  </r>
  <r>
    <x v="2"/>
  </r>
  <r>
    <x v="1"/>
  </r>
  <r>
    <x v="3"/>
  </r>
  <r>
    <x v="4"/>
  </r>
  <r>
    <x v="2"/>
  </r>
  <r>
    <x v="4"/>
  </r>
  <r>
    <x v="5"/>
  </r>
  <r>
    <x v="6"/>
  </r>
  <r>
    <x v="2"/>
  </r>
  <r>
    <x v="7"/>
  </r>
  <r>
    <x v="8"/>
  </r>
  <r>
    <x v="9"/>
  </r>
  <r>
    <x v="10"/>
  </r>
  <r>
    <x v="6"/>
  </r>
  <r>
    <x v="9"/>
  </r>
  <r>
    <x v="11"/>
  </r>
  <r>
    <x v="11"/>
  </r>
  <r>
    <x v="1"/>
  </r>
  <r>
    <x v="7"/>
  </r>
  <r>
    <x v="3"/>
  </r>
  <r>
    <x v="12"/>
  </r>
  <r>
    <x v="2"/>
  </r>
  <r>
    <x v="5"/>
  </r>
  <r>
    <x v="3"/>
  </r>
  <r>
    <x v="1"/>
  </r>
  <r>
    <x v="5"/>
  </r>
  <r>
    <x v="9"/>
  </r>
  <r>
    <x v="4"/>
  </r>
  <r>
    <x v="6"/>
  </r>
  <r>
    <x v="6"/>
  </r>
  <r>
    <x v="3"/>
  </r>
  <r>
    <x v="3"/>
  </r>
  <r>
    <x v="3"/>
  </r>
  <r>
    <x v="13"/>
  </r>
  <r>
    <x v="11"/>
  </r>
  <r>
    <x v="1"/>
  </r>
  <r>
    <x v="2"/>
  </r>
  <r>
    <x v="4"/>
  </r>
  <r>
    <x v="1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</r>
  <r>
    <x v="1"/>
  </r>
  <r>
    <x v="2"/>
  </r>
  <r>
    <x v="3"/>
  </r>
  <r>
    <x v="4"/>
  </r>
  <r>
    <x v="4"/>
  </r>
  <r>
    <x v="1"/>
  </r>
  <r>
    <x v="5"/>
  </r>
  <r>
    <x v="6"/>
  </r>
  <r>
    <x v="7"/>
  </r>
  <r>
    <x v="8"/>
  </r>
  <r>
    <x v="7"/>
  </r>
  <r>
    <x v="3"/>
  </r>
  <r>
    <x v="9"/>
  </r>
  <r>
    <x v="10"/>
  </r>
  <r>
    <x v="7"/>
  </r>
  <r>
    <x v="11"/>
  </r>
  <r>
    <x v="12"/>
  </r>
  <r>
    <x v="13"/>
  </r>
  <r>
    <x v="14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6"/>
  </r>
  <r>
    <x v="11"/>
  </r>
  <r>
    <x v="12"/>
  </r>
  <r>
    <x v="13"/>
  </r>
  <r>
    <x v="14"/>
  </r>
  <r>
    <x v="9"/>
  </r>
  <r>
    <x v="15"/>
  </r>
  <r>
    <x v="16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3"/>
  </r>
  <r>
    <x v="13"/>
  </r>
  <r>
    <x v="27"/>
  </r>
  <r>
    <x v="28"/>
  </r>
  <r>
    <x v="29"/>
  </r>
  <r>
    <x v="30"/>
  </r>
  <r>
    <x v="31"/>
  </r>
  <r>
    <x v="29"/>
  </r>
  <r>
    <x v="32"/>
  </r>
  <r>
    <x v="14"/>
  </r>
  <r>
    <x v="21"/>
  </r>
  <r>
    <x v="33"/>
  </r>
  <r>
    <x v="28"/>
  </r>
  <r>
    <x v="34"/>
  </r>
  <r>
    <x v="35"/>
  </r>
  <r>
    <x v="30"/>
  </r>
  <r>
    <x v="36"/>
  </r>
  <r>
    <x v="37"/>
  </r>
  <r>
    <x v="38"/>
  </r>
  <r>
    <x v="26"/>
  </r>
  <r>
    <x v="39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</r>
  <r>
    <x v="1"/>
  </r>
  <r>
    <x v="2"/>
  </r>
  <r>
    <x v="3"/>
  </r>
  <r>
    <x v="4"/>
  </r>
  <r>
    <x v="5"/>
  </r>
  <r>
    <x v="6"/>
  </r>
  <r>
    <x v="7"/>
  </r>
  <r>
    <x v="4"/>
  </r>
  <r>
    <x v="5"/>
  </r>
  <r>
    <x v="8"/>
  </r>
  <r>
    <x v="9"/>
  </r>
  <r>
    <x v="2"/>
  </r>
  <r>
    <x v="10"/>
  </r>
  <r>
    <x v="11"/>
  </r>
  <r>
    <x v="12"/>
  </r>
  <r>
    <x v="4"/>
  </r>
  <r>
    <x v="13"/>
  </r>
  <r>
    <x v="14"/>
  </r>
  <r>
    <x v="2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</r>
  <r>
    <x v="1"/>
  </r>
  <r>
    <x v="2"/>
  </r>
  <r>
    <x v="3"/>
  </r>
  <r>
    <x v="4"/>
  </r>
  <r>
    <x v="5"/>
  </r>
  <r>
    <x v="3"/>
  </r>
  <r>
    <x v="3"/>
  </r>
  <r>
    <x v="1"/>
  </r>
  <r>
    <x v="5"/>
  </r>
  <r>
    <x v="1"/>
  </r>
  <r>
    <x v="6"/>
  </r>
  <r>
    <x v="0"/>
  </r>
  <r>
    <x v="3"/>
  </r>
  <r>
    <x v="7"/>
  </r>
  <r>
    <x v="8"/>
  </r>
  <r>
    <x v="4"/>
  </r>
  <r>
    <x v="8"/>
  </r>
  <r>
    <x v="9"/>
  </r>
  <r>
    <x v="0"/>
  </r>
  <r>
    <x v="10"/>
  </r>
  <r>
    <x v="5"/>
  </r>
  <r>
    <x v="4"/>
  </r>
  <r>
    <x v="1"/>
  </r>
  <r>
    <x v="3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4"/>
  </r>
  <r>
    <x v="17"/>
  </r>
  <r>
    <x v="18"/>
  </r>
  <r>
    <x v="19"/>
  </r>
  <r>
    <x v="20"/>
  </r>
  <r>
    <x v="21"/>
  </r>
  <r>
    <x v="22"/>
  </r>
  <r>
    <x v="23"/>
  </r>
  <r>
    <x v="12"/>
  </r>
  <r>
    <x v="19"/>
  </r>
  <r>
    <x v="24"/>
  </r>
  <r>
    <x v="25"/>
  </r>
  <r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4223D9-2E16-44B6-A285-E1F6BBDB72DC}" name="PivotTable16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:D11" firstHeaderRow="1" firstDataRow="1" firstDataCol="1"/>
  <pivotFields count="1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Dat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35AB63-6A34-46EB-891F-6BD18F4BA55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19:I24" firstHeaderRow="1" firstDataRow="2" firstDataCol="1"/>
  <pivotFields count="3">
    <pivotField dataField="1" showAll="0"/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Observation" fld="0" showDataAs="percentOfTotal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4BA609-5B6F-48AF-A578-92F6DAF2B4AB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E3:J9" firstHeaderRow="1" firstDataRow="2" firstDataCol="1"/>
  <pivotFields count="3">
    <pivotField dataField="1"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2"/>
  </colFields>
  <colItems count="5">
    <i>
      <x v="1"/>
    </i>
    <i>
      <x v="2"/>
    </i>
    <i>
      <x v="3"/>
    </i>
    <i>
      <x v="4"/>
    </i>
    <i t="grand">
      <x/>
    </i>
  </colItems>
  <dataFields count="1">
    <dataField name="Count of Observation" fld="0" subtotal="count" baseField="1" baseItem="0"/>
  </dataFields>
  <chartFormats count="4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F484A9-10E8-4741-B853-C7BC6EF9A710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5:J21" firstHeaderRow="1" firstDataRow="2" firstDataCol="1"/>
  <pivotFields count="3">
    <pivotField dataField="1"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2"/>
  </colFields>
  <colItems count="5">
    <i>
      <x v="1"/>
    </i>
    <i>
      <x v="2"/>
    </i>
    <i>
      <x v="3"/>
    </i>
    <i>
      <x v="4"/>
    </i>
    <i t="grand">
      <x/>
    </i>
  </colItems>
  <dataFields count="1">
    <dataField name="Count of Observation" fld="0" subtotal="count" showDataAs="percentOfTotal" baseField="1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699F3C-966B-4B58-9AB5-1A210F309AD4}" name="PivotTable2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4:E9" firstHeaderRow="1" firstDataRow="1" firstDataCol="1"/>
  <pivotFields count="1">
    <pivotField axis="axisRow" dataField="1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0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dat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7BC0A6-4B26-42AA-8114-CC808C6E69E7}" name="PivotTable17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E9" firstHeaderRow="1" firstDataRow="1" firstDataCol="1"/>
  <pivotFields count="1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Waiting Tim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BA5CD1-5B46-4076-B828-412F4815CFDA}" name="PivotTable18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15" firstHeaderRow="1" firstDataRow="1" firstDataCol="1"/>
  <pivotFields count="1">
    <pivotField axis="axisRow" dataFiel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 t="grand">
      <x/>
    </i>
  </rowItems>
  <colItems count="1">
    <i/>
  </colItems>
  <dataFields count="1">
    <dataField name="Count of PPG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BC9C63-CD1D-4CBF-BED6-1DFC86919BB9}" name="PivotTable20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4:E13" firstHeaderRow="1" firstDataRow="1" firstDataCol="1"/>
  <pivotFields count="1">
    <pivotField axis="axisRow" dataField="1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Items count="1">
    <i/>
  </colItems>
  <dataFields count="1">
    <dataField name="Count of Total Passengers (Millions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459795-C558-41AA-B516-00DEE8DB1F6D}" name="PivotTable24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2:F9" firstHeaderRow="1" firstDataRow="1" firstDataCol="1"/>
  <pivotFields count="1"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Time per Week on Meeting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249220-70C7-4235-8729-69116C5BE1EF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5:F16" firstHeaderRow="1" firstDataRow="1" firstDataCol="1"/>
  <pivotFields count="1">
    <pivotField axis="axisRow" dataField="1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0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 t="grand">
      <x/>
    </i>
  </rowItems>
  <colItems count="1">
    <i/>
  </colItems>
  <dataFields count="1">
    <dataField name="Count of YTD          % Chang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3D0573-E812-4AB5-B684-39C7E5A2B26D}" name="PivotTable4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2:G10" firstHeaderRow="1" firstDataRow="1" firstDataCol="1"/>
  <pivotFields count="1">
    <pivotField axis="axisRow" dataField="1" numFmtId="38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8">
    <i>
      <x v="1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% Increas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3A74E0-2713-405D-B814-3CBEF7E8E76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3:I8" firstHeaderRow="1" firstDataRow="2" firstDataCol="1"/>
  <pivotFields count="3">
    <pivotField dataField="1" showAll="0"/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unt of Observation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61E2-C6A4-4405-82AD-E03F3F78C71C}">
  <dimension ref="A1:F41"/>
  <sheetViews>
    <sheetView workbookViewId="0">
      <selection activeCell="H26" sqref="H26"/>
    </sheetView>
  </sheetViews>
  <sheetFormatPr defaultRowHeight="15" x14ac:dyDescent="0.25"/>
  <cols>
    <col min="3" max="4" width="13.140625" bestFit="1" customWidth="1"/>
  </cols>
  <sheetData>
    <row r="1" spans="1:6" ht="15.75" x14ac:dyDescent="0.25">
      <c r="A1" s="1" t="s">
        <v>44</v>
      </c>
    </row>
    <row r="2" spans="1:6" x14ac:dyDescent="0.25">
      <c r="A2">
        <v>14</v>
      </c>
    </row>
    <row r="3" spans="1:6" x14ac:dyDescent="0.25">
      <c r="A3">
        <v>19</v>
      </c>
    </row>
    <row r="4" spans="1:6" x14ac:dyDescent="0.25">
      <c r="A4">
        <v>24</v>
      </c>
      <c r="C4" s="4" t="s">
        <v>6</v>
      </c>
      <c r="D4" t="s">
        <v>46</v>
      </c>
    </row>
    <row r="5" spans="1:6" x14ac:dyDescent="0.25">
      <c r="A5">
        <v>19</v>
      </c>
      <c r="C5" s="5" t="s">
        <v>45</v>
      </c>
    </row>
    <row r="6" spans="1:6" x14ac:dyDescent="0.25">
      <c r="A6">
        <v>16</v>
      </c>
      <c r="C6" s="5" t="s">
        <v>47</v>
      </c>
      <c r="D6">
        <v>2</v>
      </c>
    </row>
    <row r="7" spans="1:6" x14ac:dyDescent="0.25">
      <c r="A7">
        <v>20</v>
      </c>
      <c r="C7" s="5" t="s">
        <v>48</v>
      </c>
      <c r="D7">
        <v>8</v>
      </c>
    </row>
    <row r="8" spans="1:6" x14ac:dyDescent="0.25">
      <c r="A8">
        <v>24</v>
      </c>
      <c r="C8" s="5" t="s">
        <v>49</v>
      </c>
      <c r="D8">
        <v>11</v>
      </c>
    </row>
    <row r="9" spans="1:6" x14ac:dyDescent="0.25">
      <c r="A9">
        <v>20</v>
      </c>
      <c r="C9" s="5" t="s">
        <v>50</v>
      </c>
      <c r="D9">
        <v>10</v>
      </c>
    </row>
    <row r="10" spans="1:6" x14ac:dyDescent="0.25">
      <c r="A10">
        <v>21</v>
      </c>
      <c r="C10" s="5" t="s">
        <v>51</v>
      </c>
      <c r="D10">
        <v>9</v>
      </c>
    </row>
    <row r="11" spans="1:6" x14ac:dyDescent="0.25">
      <c r="A11">
        <v>22</v>
      </c>
      <c r="C11" s="5" t="s">
        <v>7</v>
      </c>
      <c r="D11">
        <v>40</v>
      </c>
    </row>
    <row r="12" spans="1:6" x14ac:dyDescent="0.25">
      <c r="A12">
        <v>24</v>
      </c>
    </row>
    <row r="13" spans="1:6" x14ac:dyDescent="0.25">
      <c r="A13">
        <v>18</v>
      </c>
      <c r="C13" t="s">
        <v>6</v>
      </c>
      <c r="D13" t="s">
        <v>46</v>
      </c>
      <c r="E13" t="s">
        <v>53</v>
      </c>
      <c r="F13" t="s">
        <v>54</v>
      </c>
    </row>
    <row r="14" spans="1:6" x14ac:dyDescent="0.25">
      <c r="A14">
        <v>17</v>
      </c>
      <c r="C14" t="s">
        <v>52</v>
      </c>
      <c r="D14">
        <v>0</v>
      </c>
      <c r="E14">
        <f>D14/$D$20</f>
        <v>0</v>
      </c>
      <c r="F14">
        <f>E14*100</f>
        <v>0</v>
      </c>
    </row>
    <row r="15" spans="1:6" x14ac:dyDescent="0.25">
      <c r="A15">
        <v>23</v>
      </c>
      <c r="C15" t="s">
        <v>47</v>
      </c>
      <c r="D15">
        <v>2</v>
      </c>
      <c r="E15">
        <f t="shared" ref="E15:E20" si="0">D15/$D$20</f>
        <v>0.05</v>
      </c>
      <c r="F15">
        <f t="shared" ref="F15:F20" si="1">E15*100</f>
        <v>5</v>
      </c>
    </row>
    <row r="16" spans="1:6" x14ac:dyDescent="0.25">
      <c r="A16">
        <v>26</v>
      </c>
      <c r="C16" t="s">
        <v>48</v>
      </c>
      <c r="D16">
        <v>8</v>
      </c>
      <c r="E16">
        <f t="shared" si="0"/>
        <v>0.2</v>
      </c>
      <c r="F16">
        <f t="shared" si="1"/>
        <v>20</v>
      </c>
    </row>
    <row r="17" spans="1:6" x14ac:dyDescent="0.25">
      <c r="A17">
        <v>22</v>
      </c>
      <c r="C17" t="s">
        <v>49</v>
      </c>
      <c r="D17">
        <v>11</v>
      </c>
      <c r="E17">
        <f t="shared" si="0"/>
        <v>0.27500000000000002</v>
      </c>
      <c r="F17">
        <f t="shared" si="1"/>
        <v>27.500000000000004</v>
      </c>
    </row>
    <row r="18" spans="1:6" x14ac:dyDescent="0.25">
      <c r="A18">
        <v>23</v>
      </c>
      <c r="C18" t="s">
        <v>50</v>
      </c>
      <c r="D18">
        <v>10</v>
      </c>
      <c r="E18">
        <f t="shared" si="0"/>
        <v>0.25</v>
      </c>
      <c r="F18">
        <f t="shared" si="1"/>
        <v>25</v>
      </c>
    </row>
    <row r="19" spans="1:6" x14ac:dyDescent="0.25">
      <c r="A19">
        <v>25</v>
      </c>
      <c r="C19" t="s">
        <v>51</v>
      </c>
      <c r="D19">
        <v>9</v>
      </c>
      <c r="E19">
        <f t="shared" si="0"/>
        <v>0.22500000000000001</v>
      </c>
      <c r="F19">
        <f t="shared" si="1"/>
        <v>22.5</v>
      </c>
    </row>
    <row r="20" spans="1:6" x14ac:dyDescent="0.25">
      <c r="A20">
        <v>25</v>
      </c>
      <c r="C20" t="s">
        <v>7</v>
      </c>
      <c r="D20">
        <v>40</v>
      </c>
      <c r="E20">
        <f t="shared" si="0"/>
        <v>1</v>
      </c>
      <c r="F20">
        <f t="shared" si="1"/>
        <v>100</v>
      </c>
    </row>
    <row r="21" spans="1:6" x14ac:dyDescent="0.25">
      <c r="A21">
        <v>19</v>
      </c>
    </row>
    <row r="22" spans="1:6" x14ac:dyDescent="0.25">
      <c r="A22">
        <v>18</v>
      </c>
    </row>
    <row r="23" spans="1:6" x14ac:dyDescent="0.25">
      <c r="A23">
        <v>16</v>
      </c>
    </row>
    <row r="24" spans="1:6" x14ac:dyDescent="0.25">
      <c r="A24">
        <v>15</v>
      </c>
    </row>
    <row r="25" spans="1:6" x14ac:dyDescent="0.25">
      <c r="A25">
        <v>24</v>
      </c>
    </row>
    <row r="26" spans="1:6" x14ac:dyDescent="0.25">
      <c r="A26">
        <v>21</v>
      </c>
    </row>
    <row r="27" spans="1:6" x14ac:dyDescent="0.25">
      <c r="A27">
        <v>16</v>
      </c>
    </row>
    <row r="28" spans="1:6" x14ac:dyDescent="0.25">
      <c r="A28">
        <v>19</v>
      </c>
    </row>
    <row r="29" spans="1:6" x14ac:dyDescent="0.25">
      <c r="A29">
        <v>21</v>
      </c>
    </row>
    <row r="30" spans="1:6" x14ac:dyDescent="0.25">
      <c r="A30">
        <v>23</v>
      </c>
    </row>
    <row r="31" spans="1:6" x14ac:dyDescent="0.25">
      <c r="A31">
        <v>20</v>
      </c>
    </row>
    <row r="32" spans="1:6" x14ac:dyDescent="0.25">
      <c r="A32">
        <v>22</v>
      </c>
    </row>
    <row r="33" spans="1:1" x14ac:dyDescent="0.25">
      <c r="A33">
        <v>22</v>
      </c>
    </row>
    <row r="34" spans="1:1" x14ac:dyDescent="0.25">
      <c r="A34">
        <v>16</v>
      </c>
    </row>
    <row r="35" spans="1:1" x14ac:dyDescent="0.25">
      <c r="A35">
        <v>16</v>
      </c>
    </row>
    <row r="36" spans="1:1" x14ac:dyDescent="0.25">
      <c r="A36">
        <v>16</v>
      </c>
    </row>
    <row r="37" spans="1:1" x14ac:dyDescent="0.25">
      <c r="A37">
        <v>12</v>
      </c>
    </row>
    <row r="38" spans="1:1" x14ac:dyDescent="0.25">
      <c r="A38">
        <v>25</v>
      </c>
    </row>
    <row r="39" spans="1:1" x14ac:dyDescent="0.25">
      <c r="A39">
        <v>19</v>
      </c>
    </row>
    <row r="40" spans="1:1" x14ac:dyDescent="0.25">
      <c r="A40">
        <v>24</v>
      </c>
    </row>
    <row r="41" spans="1:1" x14ac:dyDescent="0.25">
      <c r="A41">
        <v>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2D6E-7765-4B52-A0EA-7500303D8A05}">
  <dimension ref="A1:I32"/>
  <sheetViews>
    <sheetView workbookViewId="0">
      <selection activeCell="G27" sqref="G27"/>
    </sheetView>
  </sheetViews>
  <sheetFormatPr defaultRowHeight="15" x14ac:dyDescent="0.25"/>
  <cols>
    <col min="1" max="1" width="12.7109375" bestFit="1" customWidth="1"/>
    <col min="6" max="6" width="18.7109375" bestFit="1" customWidth="1"/>
    <col min="7" max="7" width="16.28515625" bestFit="1" customWidth="1"/>
    <col min="8" max="8" width="7.140625" bestFit="1" customWidth="1"/>
    <col min="9" max="9" width="11.28515625" bestFit="1" customWidth="1"/>
  </cols>
  <sheetData>
    <row r="1" spans="1:9" ht="15.75" x14ac:dyDescent="0.25">
      <c r="A1" s="1" t="s">
        <v>0</v>
      </c>
      <c r="B1" s="2" t="s">
        <v>1</v>
      </c>
      <c r="C1" s="2" t="s">
        <v>2</v>
      </c>
    </row>
    <row r="2" spans="1:9" x14ac:dyDescent="0.25">
      <c r="A2" s="3">
        <v>1</v>
      </c>
      <c r="B2" s="3" t="s">
        <v>3</v>
      </c>
      <c r="C2" s="3">
        <v>1</v>
      </c>
    </row>
    <row r="3" spans="1:9" x14ac:dyDescent="0.25">
      <c r="A3" s="3">
        <v>2</v>
      </c>
      <c r="B3" s="3" t="s">
        <v>4</v>
      </c>
      <c r="C3" s="3">
        <v>1</v>
      </c>
      <c r="F3" s="4" t="s">
        <v>10</v>
      </c>
      <c r="G3" s="4" t="s">
        <v>8</v>
      </c>
    </row>
    <row r="4" spans="1:9" x14ac:dyDescent="0.25">
      <c r="A4" s="3">
        <v>3</v>
      </c>
      <c r="B4" s="3" t="s">
        <v>4</v>
      </c>
      <c r="C4" s="3">
        <v>1</v>
      </c>
      <c r="F4" s="4" t="s">
        <v>6</v>
      </c>
      <c r="G4">
        <v>1</v>
      </c>
      <c r="H4">
        <v>2</v>
      </c>
      <c r="I4" t="s">
        <v>7</v>
      </c>
    </row>
    <row r="5" spans="1:9" x14ac:dyDescent="0.25">
      <c r="A5" s="3">
        <v>4</v>
      </c>
      <c r="B5" s="3" t="s">
        <v>5</v>
      </c>
      <c r="C5" s="3">
        <v>2</v>
      </c>
      <c r="F5" s="5" t="s">
        <v>3</v>
      </c>
      <c r="G5">
        <v>5</v>
      </c>
      <c r="I5">
        <v>5</v>
      </c>
    </row>
    <row r="6" spans="1:9" x14ac:dyDescent="0.25">
      <c r="A6" s="3">
        <v>5</v>
      </c>
      <c r="B6" s="3" t="s">
        <v>4</v>
      </c>
      <c r="C6" s="3">
        <v>1</v>
      </c>
      <c r="F6" s="5" t="s">
        <v>4</v>
      </c>
      <c r="G6">
        <v>11</v>
      </c>
      <c r="H6">
        <v>2</v>
      </c>
      <c r="I6">
        <v>13</v>
      </c>
    </row>
    <row r="7" spans="1:9" x14ac:dyDescent="0.25">
      <c r="A7" s="3">
        <v>6</v>
      </c>
      <c r="B7" s="3" t="s">
        <v>5</v>
      </c>
      <c r="C7" s="3">
        <v>2</v>
      </c>
      <c r="F7" s="5" t="s">
        <v>5</v>
      </c>
      <c r="G7">
        <v>2</v>
      </c>
      <c r="H7">
        <v>10</v>
      </c>
      <c r="I7">
        <v>12</v>
      </c>
    </row>
    <row r="8" spans="1:9" x14ac:dyDescent="0.25">
      <c r="A8" s="3">
        <v>7</v>
      </c>
      <c r="B8" s="3" t="s">
        <v>4</v>
      </c>
      <c r="C8" s="3">
        <v>1</v>
      </c>
      <c r="F8" s="5" t="s">
        <v>7</v>
      </c>
      <c r="G8">
        <v>18</v>
      </c>
      <c r="H8">
        <v>12</v>
      </c>
      <c r="I8">
        <v>30</v>
      </c>
    </row>
    <row r="9" spans="1:9" x14ac:dyDescent="0.25">
      <c r="A9" s="3">
        <v>8</v>
      </c>
      <c r="B9" s="3" t="s">
        <v>5</v>
      </c>
      <c r="C9" s="3">
        <v>2</v>
      </c>
    </row>
    <row r="10" spans="1:9" x14ac:dyDescent="0.25">
      <c r="A10" s="3">
        <v>9</v>
      </c>
      <c r="B10" s="3" t="s">
        <v>3</v>
      </c>
      <c r="C10" s="3">
        <v>1</v>
      </c>
    </row>
    <row r="11" spans="1:9" x14ac:dyDescent="0.25">
      <c r="A11" s="3">
        <v>10</v>
      </c>
      <c r="B11" s="3" t="s">
        <v>4</v>
      </c>
      <c r="C11" s="3">
        <v>1</v>
      </c>
    </row>
    <row r="12" spans="1:9" x14ac:dyDescent="0.25">
      <c r="A12" s="3">
        <v>11</v>
      </c>
      <c r="B12" s="3" t="s">
        <v>3</v>
      </c>
      <c r="C12" s="3">
        <v>1</v>
      </c>
      <c r="F12" t="s">
        <v>10</v>
      </c>
      <c r="G12" t="s">
        <v>8</v>
      </c>
    </row>
    <row r="13" spans="1:9" x14ac:dyDescent="0.25">
      <c r="A13" s="3">
        <v>12</v>
      </c>
      <c r="B13" s="3" t="s">
        <v>4</v>
      </c>
      <c r="C13" s="3">
        <v>1</v>
      </c>
      <c r="G13">
        <v>1</v>
      </c>
      <c r="H13">
        <v>2</v>
      </c>
      <c r="I13" t="s">
        <v>7</v>
      </c>
    </row>
    <row r="14" spans="1:9" x14ac:dyDescent="0.25">
      <c r="A14" s="3">
        <v>13</v>
      </c>
      <c r="B14" s="3" t="s">
        <v>5</v>
      </c>
      <c r="C14" s="3">
        <v>2</v>
      </c>
      <c r="F14" t="s">
        <v>3</v>
      </c>
      <c r="G14">
        <v>5</v>
      </c>
      <c r="I14">
        <v>5</v>
      </c>
    </row>
    <row r="15" spans="1:9" x14ac:dyDescent="0.25">
      <c r="A15" s="3">
        <v>14</v>
      </c>
      <c r="B15" s="3" t="s">
        <v>5</v>
      </c>
      <c r="C15" s="3">
        <v>2</v>
      </c>
      <c r="F15" t="s">
        <v>4</v>
      </c>
      <c r="G15">
        <v>11</v>
      </c>
      <c r="H15">
        <v>2</v>
      </c>
      <c r="I15">
        <v>13</v>
      </c>
    </row>
    <row r="16" spans="1:9" x14ac:dyDescent="0.25">
      <c r="A16" s="3">
        <v>15</v>
      </c>
      <c r="B16" s="3" t="s">
        <v>5</v>
      </c>
      <c r="C16" s="3">
        <v>2</v>
      </c>
      <c r="F16" t="s">
        <v>5</v>
      </c>
      <c r="G16">
        <v>2</v>
      </c>
      <c r="H16">
        <v>10</v>
      </c>
      <c r="I16">
        <v>12</v>
      </c>
    </row>
    <row r="17" spans="1:9" x14ac:dyDescent="0.25">
      <c r="A17" s="3">
        <v>16</v>
      </c>
      <c r="B17" s="3" t="s">
        <v>4</v>
      </c>
      <c r="C17" s="3">
        <v>2</v>
      </c>
      <c r="F17" t="s">
        <v>7</v>
      </c>
      <c r="G17">
        <v>18</v>
      </c>
      <c r="H17">
        <v>12</v>
      </c>
      <c r="I17">
        <v>30</v>
      </c>
    </row>
    <row r="18" spans="1:9" x14ac:dyDescent="0.25">
      <c r="A18" s="3">
        <v>17</v>
      </c>
      <c r="B18" s="3" t="s">
        <v>5</v>
      </c>
      <c r="C18" s="3">
        <v>1</v>
      </c>
    </row>
    <row r="19" spans="1:9" x14ac:dyDescent="0.25">
      <c r="A19" s="3">
        <v>18</v>
      </c>
      <c r="B19" s="3" t="s">
        <v>4</v>
      </c>
      <c r="C19" s="3">
        <v>1</v>
      </c>
      <c r="F19" s="4" t="s">
        <v>9</v>
      </c>
      <c r="G19" s="4" t="s">
        <v>8</v>
      </c>
    </row>
    <row r="20" spans="1:9" x14ac:dyDescent="0.25">
      <c r="A20" s="3">
        <v>19</v>
      </c>
      <c r="B20" s="3" t="s">
        <v>5</v>
      </c>
      <c r="C20" s="3">
        <v>1</v>
      </c>
      <c r="F20" s="4" t="s">
        <v>6</v>
      </c>
      <c r="G20">
        <v>1</v>
      </c>
      <c r="H20">
        <v>2</v>
      </c>
      <c r="I20" t="s">
        <v>7</v>
      </c>
    </row>
    <row r="21" spans="1:9" x14ac:dyDescent="0.25">
      <c r="A21" s="3">
        <v>20</v>
      </c>
      <c r="B21" s="3" t="s">
        <v>4</v>
      </c>
      <c r="C21" s="3">
        <v>1</v>
      </c>
      <c r="F21" s="5" t="s">
        <v>3</v>
      </c>
      <c r="G21" s="6">
        <v>0.15698924731182795</v>
      </c>
      <c r="H21" s="6">
        <v>0</v>
      </c>
      <c r="I21" s="6">
        <v>0.15698924731182795</v>
      </c>
    </row>
    <row r="22" spans="1:9" x14ac:dyDescent="0.25">
      <c r="A22" s="3">
        <v>21</v>
      </c>
      <c r="B22" s="3" t="s">
        <v>5</v>
      </c>
      <c r="C22" s="3">
        <v>2</v>
      </c>
      <c r="F22" s="5" t="s">
        <v>4</v>
      </c>
      <c r="G22" s="6">
        <v>0.32903225806451614</v>
      </c>
      <c r="H22" s="6">
        <v>9.8924731182795697E-2</v>
      </c>
      <c r="I22" s="6">
        <v>0.42795698924731185</v>
      </c>
    </row>
    <row r="23" spans="1:9" x14ac:dyDescent="0.25">
      <c r="A23" s="3">
        <v>22</v>
      </c>
      <c r="B23" s="3" t="s">
        <v>4</v>
      </c>
      <c r="C23" s="3">
        <v>1</v>
      </c>
      <c r="F23" s="5" t="s">
        <v>5</v>
      </c>
      <c r="G23" s="6">
        <v>7.7419354838709681E-2</v>
      </c>
      <c r="H23" s="6">
        <v>0.33763440860215055</v>
      </c>
      <c r="I23" s="6">
        <v>0.4150537634408602</v>
      </c>
    </row>
    <row r="24" spans="1:9" x14ac:dyDescent="0.25">
      <c r="A24" s="3">
        <v>23</v>
      </c>
      <c r="B24" s="3" t="s">
        <v>5</v>
      </c>
      <c r="C24" s="3">
        <v>2</v>
      </c>
      <c r="F24" s="5" t="s">
        <v>7</v>
      </c>
      <c r="G24" s="6">
        <v>0.5634408602150538</v>
      </c>
      <c r="H24" s="6">
        <v>0.43655913978494626</v>
      </c>
      <c r="I24" s="6">
        <v>1</v>
      </c>
    </row>
    <row r="25" spans="1:9" x14ac:dyDescent="0.25">
      <c r="A25" s="3">
        <v>24</v>
      </c>
      <c r="B25" s="3" t="s">
        <v>3</v>
      </c>
      <c r="C25" s="3">
        <v>1</v>
      </c>
    </row>
    <row r="26" spans="1:9" x14ac:dyDescent="0.25">
      <c r="A26" s="3">
        <v>25</v>
      </c>
      <c r="B26" s="3" t="s">
        <v>4</v>
      </c>
      <c r="C26" s="3">
        <v>1</v>
      </c>
    </row>
    <row r="27" spans="1:9" x14ac:dyDescent="0.25">
      <c r="A27" s="3">
        <v>26</v>
      </c>
      <c r="B27" s="3" t="s">
        <v>5</v>
      </c>
      <c r="C27" s="3">
        <v>2</v>
      </c>
      <c r="F27" t="s">
        <v>9</v>
      </c>
      <c r="G27" t="s">
        <v>8</v>
      </c>
    </row>
    <row r="28" spans="1:9" x14ac:dyDescent="0.25">
      <c r="A28" s="3">
        <v>27</v>
      </c>
      <c r="B28" s="3" t="s">
        <v>5</v>
      </c>
      <c r="C28" s="3">
        <v>2</v>
      </c>
      <c r="F28" t="s">
        <v>6</v>
      </c>
      <c r="G28">
        <v>1</v>
      </c>
      <c r="H28">
        <v>2</v>
      </c>
      <c r="I28" t="s">
        <v>7</v>
      </c>
    </row>
    <row r="29" spans="1:9" x14ac:dyDescent="0.25">
      <c r="A29" s="3">
        <v>28</v>
      </c>
      <c r="B29" s="3" t="s">
        <v>3</v>
      </c>
      <c r="C29" s="3">
        <v>1</v>
      </c>
      <c r="F29" t="s">
        <v>3</v>
      </c>
      <c r="G29">
        <v>0.15698924731182795</v>
      </c>
      <c r="H29">
        <v>0</v>
      </c>
      <c r="I29">
        <v>0.15698924731182795</v>
      </c>
    </row>
    <row r="30" spans="1:9" x14ac:dyDescent="0.25">
      <c r="A30" s="3">
        <v>29</v>
      </c>
      <c r="B30" s="3" t="s">
        <v>4</v>
      </c>
      <c r="C30" s="3">
        <v>1</v>
      </c>
      <c r="F30" t="s">
        <v>4</v>
      </c>
      <c r="G30">
        <v>0.32903225806451614</v>
      </c>
      <c r="H30">
        <v>9.8924731182795697E-2</v>
      </c>
      <c r="I30">
        <v>0.42795698924731185</v>
      </c>
    </row>
    <row r="31" spans="1:9" x14ac:dyDescent="0.25">
      <c r="A31" s="3">
        <v>30</v>
      </c>
      <c r="B31" s="3" t="s">
        <v>4</v>
      </c>
      <c r="C31" s="3">
        <v>2</v>
      </c>
      <c r="F31" t="s">
        <v>5</v>
      </c>
      <c r="G31">
        <v>7.7419354838709681E-2</v>
      </c>
      <c r="H31">
        <v>0.33763440860215055</v>
      </c>
      <c r="I31">
        <v>0.4150537634408602</v>
      </c>
    </row>
    <row r="32" spans="1:9" x14ac:dyDescent="0.25">
      <c r="F32" t="s">
        <v>7</v>
      </c>
      <c r="G32">
        <v>0.5634408602150538</v>
      </c>
      <c r="H32">
        <v>0.43655913978494626</v>
      </c>
      <c r="I32">
        <v>1</v>
      </c>
    </row>
  </sheetData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F5D0-0989-4A59-AF27-A77D19043ED7}">
  <dimension ref="A1:J28"/>
  <sheetViews>
    <sheetView workbookViewId="0">
      <selection sqref="A1:C21"/>
    </sheetView>
  </sheetViews>
  <sheetFormatPr defaultRowHeight="15" x14ac:dyDescent="0.25"/>
  <cols>
    <col min="1" max="1" width="12.7109375" bestFit="1" customWidth="1"/>
    <col min="5" max="5" width="20.140625" bestFit="1" customWidth="1"/>
    <col min="6" max="6" width="16.28515625" bestFit="1" customWidth="1"/>
    <col min="7" max="9" width="7.140625" bestFit="1" customWidth="1"/>
    <col min="10" max="10" width="11.28515625" bestFit="1" customWidth="1"/>
    <col min="11" max="24" width="3" bestFit="1" customWidth="1"/>
    <col min="25" max="25" width="11.28515625" bestFit="1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</row>
    <row r="2" spans="1:10" ht="15.75" x14ac:dyDescent="0.25">
      <c r="A2" s="7">
        <v>1</v>
      </c>
      <c r="B2" s="7">
        <v>28</v>
      </c>
      <c r="C2" s="7">
        <v>72</v>
      </c>
    </row>
    <row r="3" spans="1:10" ht="15.75" x14ac:dyDescent="0.25">
      <c r="A3" s="7">
        <v>2</v>
      </c>
      <c r="B3" s="7">
        <v>17</v>
      </c>
      <c r="C3" s="7">
        <v>99</v>
      </c>
      <c r="E3" s="4" t="s">
        <v>10</v>
      </c>
      <c r="F3" s="4" t="s">
        <v>8</v>
      </c>
    </row>
    <row r="4" spans="1:10" ht="15.75" x14ac:dyDescent="0.25">
      <c r="A4" s="7">
        <v>3</v>
      </c>
      <c r="B4" s="7">
        <v>52</v>
      </c>
      <c r="C4" s="7">
        <v>58</v>
      </c>
      <c r="E4" s="4" t="s">
        <v>6</v>
      </c>
      <c r="F4" t="s">
        <v>19</v>
      </c>
      <c r="G4" t="s">
        <v>20</v>
      </c>
      <c r="H4" t="s">
        <v>21</v>
      </c>
      <c r="I4" t="s">
        <v>22</v>
      </c>
      <c r="J4" t="s">
        <v>7</v>
      </c>
    </row>
    <row r="5" spans="1:10" ht="15.75" x14ac:dyDescent="0.25">
      <c r="A5" s="7">
        <v>4</v>
      </c>
      <c r="B5" s="7">
        <v>79</v>
      </c>
      <c r="C5" s="7">
        <v>34</v>
      </c>
      <c r="E5" s="5" t="s">
        <v>14</v>
      </c>
      <c r="H5">
        <v>1</v>
      </c>
      <c r="I5">
        <v>4</v>
      </c>
      <c r="J5">
        <v>5</v>
      </c>
    </row>
    <row r="6" spans="1:10" ht="15.75" x14ac:dyDescent="0.25">
      <c r="A6" s="7">
        <v>5</v>
      </c>
      <c r="B6" s="7">
        <v>37</v>
      </c>
      <c r="C6" s="7">
        <v>60</v>
      </c>
      <c r="E6" s="5" t="s">
        <v>15</v>
      </c>
      <c r="F6">
        <v>2</v>
      </c>
      <c r="H6">
        <v>4</v>
      </c>
      <c r="J6">
        <v>6</v>
      </c>
    </row>
    <row r="7" spans="1:10" ht="15.75" x14ac:dyDescent="0.25">
      <c r="A7" s="7">
        <v>6</v>
      </c>
      <c r="B7" s="7">
        <v>71</v>
      </c>
      <c r="C7" s="7">
        <v>22</v>
      </c>
      <c r="E7" s="5" t="s">
        <v>16</v>
      </c>
      <c r="F7">
        <v>1</v>
      </c>
      <c r="G7">
        <v>3</v>
      </c>
      <c r="H7">
        <v>1</v>
      </c>
      <c r="J7">
        <v>5</v>
      </c>
    </row>
    <row r="8" spans="1:10" ht="15.75" x14ac:dyDescent="0.25">
      <c r="A8" s="7">
        <v>7</v>
      </c>
      <c r="B8" s="7">
        <v>37</v>
      </c>
      <c r="C8" s="7">
        <v>77</v>
      </c>
      <c r="E8" s="5" t="s">
        <v>17</v>
      </c>
      <c r="F8">
        <v>4</v>
      </c>
      <c r="J8">
        <v>4</v>
      </c>
    </row>
    <row r="9" spans="1:10" ht="15.75" x14ac:dyDescent="0.25">
      <c r="A9" s="7">
        <v>8</v>
      </c>
      <c r="B9" s="7">
        <v>27</v>
      </c>
      <c r="C9" s="7">
        <v>85</v>
      </c>
      <c r="E9" s="5" t="s">
        <v>7</v>
      </c>
      <c r="F9">
        <v>7</v>
      </c>
      <c r="G9">
        <v>3</v>
      </c>
      <c r="H9">
        <v>6</v>
      </c>
      <c r="I9">
        <v>4</v>
      </c>
      <c r="J9">
        <v>20</v>
      </c>
    </row>
    <row r="10" spans="1:10" ht="15.75" x14ac:dyDescent="0.25">
      <c r="A10" s="7">
        <v>9</v>
      </c>
      <c r="B10" s="7">
        <v>64</v>
      </c>
      <c r="C10" s="7">
        <v>45</v>
      </c>
    </row>
    <row r="11" spans="1:10" ht="15.75" x14ac:dyDescent="0.25">
      <c r="A11" s="7">
        <v>10</v>
      </c>
      <c r="B11" s="7">
        <v>53</v>
      </c>
      <c r="C11" s="7">
        <v>47</v>
      </c>
    </row>
    <row r="12" spans="1:10" ht="15.75" x14ac:dyDescent="0.25">
      <c r="A12" s="7">
        <v>11</v>
      </c>
      <c r="B12" s="7">
        <v>13</v>
      </c>
      <c r="C12" s="7">
        <v>98</v>
      </c>
    </row>
    <row r="13" spans="1:10" ht="15.75" x14ac:dyDescent="0.25">
      <c r="A13" s="7">
        <v>12</v>
      </c>
      <c r="B13" s="7">
        <v>84</v>
      </c>
      <c r="C13" s="7">
        <v>21</v>
      </c>
    </row>
    <row r="14" spans="1:10" ht="15.75" x14ac:dyDescent="0.25">
      <c r="A14" s="7">
        <v>13</v>
      </c>
      <c r="B14" s="7">
        <v>59</v>
      </c>
      <c r="C14" s="7">
        <v>32</v>
      </c>
    </row>
    <row r="15" spans="1:10" ht="15.75" x14ac:dyDescent="0.25">
      <c r="A15" s="7">
        <v>14</v>
      </c>
      <c r="B15" s="7">
        <v>17</v>
      </c>
      <c r="C15" s="7">
        <v>81</v>
      </c>
      <c r="E15" s="4" t="s">
        <v>10</v>
      </c>
      <c r="F15" s="4" t="s">
        <v>8</v>
      </c>
    </row>
    <row r="16" spans="1:10" ht="15.75" x14ac:dyDescent="0.25">
      <c r="A16" s="7">
        <v>15</v>
      </c>
      <c r="B16" s="7">
        <v>70</v>
      </c>
      <c r="C16" s="7">
        <v>34</v>
      </c>
      <c r="E16" s="4" t="s">
        <v>6</v>
      </c>
      <c r="F16" t="s">
        <v>19</v>
      </c>
      <c r="G16" t="s">
        <v>20</v>
      </c>
      <c r="H16" t="s">
        <v>21</v>
      </c>
      <c r="I16" t="s">
        <v>22</v>
      </c>
      <c r="J16" t="s">
        <v>7</v>
      </c>
    </row>
    <row r="17" spans="1:10" ht="15.75" x14ac:dyDescent="0.25">
      <c r="A17" s="7">
        <v>16</v>
      </c>
      <c r="B17" s="7">
        <v>47</v>
      </c>
      <c r="C17" s="7">
        <v>64</v>
      </c>
      <c r="E17" s="5" t="s">
        <v>14</v>
      </c>
      <c r="F17" s="6">
        <v>0</v>
      </c>
      <c r="G17" s="6">
        <v>0</v>
      </c>
      <c r="H17" s="6">
        <v>0.05</v>
      </c>
      <c r="I17" s="6">
        <v>0.2</v>
      </c>
      <c r="J17" s="6">
        <v>0.25</v>
      </c>
    </row>
    <row r="18" spans="1:10" ht="15.75" x14ac:dyDescent="0.25">
      <c r="A18" s="7">
        <v>17</v>
      </c>
      <c r="B18" s="7">
        <v>35</v>
      </c>
      <c r="C18" s="7">
        <v>68</v>
      </c>
      <c r="E18" s="5" t="s">
        <v>15</v>
      </c>
      <c r="F18" s="6">
        <v>0.1</v>
      </c>
      <c r="G18" s="6">
        <v>0</v>
      </c>
      <c r="H18" s="6">
        <v>0.2</v>
      </c>
      <c r="I18" s="6">
        <v>0</v>
      </c>
      <c r="J18" s="6">
        <v>0.3</v>
      </c>
    </row>
    <row r="19" spans="1:10" ht="15.75" x14ac:dyDescent="0.25">
      <c r="A19" s="7">
        <v>18</v>
      </c>
      <c r="B19" s="7">
        <v>62</v>
      </c>
      <c r="C19" s="7">
        <v>67</v>
      </c>
      <c r="E19" s="5" t="s">
        <v>16</v>
      </c>
      <c r="F19" s="6">
        <v>0.05</v>
      </c>
      <c r="G19" s="6">
        <v>0.15</v>
      </c>
      <c r="H19" s="6">
        <v>0.05</v>
      </c>
      <c r="I19" s="6">
        <v>0</v>
      </c>
      <c r="J19" s="6">
        <v>0.25</v>
      </c>
    </row>
    <row r="20" spans="1:10" ht="15.75" x14ac:dyDescent="0.25">
      <c r="A20" s="7">
        <v>19</v>
      </c>
      <c r="B20" s="7">
        <v>30</v>
      </c>
      <c r="C20" s="7">
        <v>39</v>
      </c>
      <c r="E20" s="5" t="s">
        <v>17</v>
      </c>
      <c r="F20" s="6">
        <v>0.2</v>
      </c>
      <c r="G20" s="6">
        <v>0</v>
      </c>
      <c r="H20" s="6">
        <v>0</v>
      </c>
      <c r="I20" s="6">
        <v>0</v>
      </c>
      <c r="J20" s="6">
        <v>0.2</v>
      </c>
    </row>
    <row r="21" spans="1:10" ht="15.75" x14ac:dyDescent="0.25">
      <c r="A21" s="7">
        <v>20</v>
      </c>
      <c r="B21" s="7">
        <v>43</v>
      </c>
      <c r="C21" s="7">
        <v>28</v>
      </c>
      <c r="E21" s="5" t="s">
        <v>7</v>
      </c>
      <c r="F21" s="6">
        <v>0.35</v>
      </c>
      <c r="G21" s="6">
        <v>0.15</v>
      </c>
      <c r="H21" s="6">
        <v>0.3</v>
      </c>
      <c r="I21" s="6">
        <v>0.2</v>
      </c>
      <c r="J21" s="6">
        <v>1</v>
      </c>
    </row>
    <row r="26" spans="1:10" x14ac:dyDescent="0.25">
      <c r="B26" t="s">
        <v>12</v>
      </c>
      <c r="C26" t="s">
        <v>13</v>
      </c>
    </row>
    <row r="27" spans="1:10" x14ac:dyDescent="0.25">
      <c r="A27" t="s">
        <v>11</v>
      </c>
      <c r="B27">
        <f>MAX(B2:B21)</f>
        <v>84</v>
      </c>
      <c r="C27">
        <f>MIN(B2:B21)</f>
        <v>13</v>
      </c>
    </row>
    <row r="28" spans="1:10" x14ac:dyDescent="0.25">
      <c r="A28" t="s">
        <v>18</v>
      </c>
      <c r="B28">
        <f>MAX(C2:C21)</f>
        <v>99</v>
      </c>
      <c r="C28">
        <f>MIN(C2:C21)</f>
        <v>21</v>
      </c>
    </row>
  </sheetData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2C250-C79A-4676-8DA5-8D756031DA17}">
  <dimension ref="B1:E17"/>
  <sheetViews>
    <sheetView workbookViewId="0">
      <selection activeCell="D35" sqref="D35"/>
    </sheetView>
  </sheetViews>
  <sheetFormatPr defaultRowHeight="15" x14ac:dyDescent="0.25"/>
  <cols>
    <col min="2" max="2" width="11.42578125" bestFit="1" customWidth="1"/>
    <col min="3" max="3" width="10.7109375" customWidth="1"/>
    <col min="4" max="4" width="10.42578125" customWidth="1"/>
  </cols>
  <sheetData>
    <row r="1" spans="2:5" x14ac:dyDescent="0.25">
      <c r="B1" t="s">
        <v>28</v>
      </c>
    </row>
    <row r="3" spans="2:5" x14ac:dyDescent="0.25">
      <c r="B3" t="s">
        <v>23</v>
      </c>
      <c r="C3" t="s">
        <v>24</v>
      </c>
      <c r="D3" t="s">
        <v>25</v>
      </c>
    </row>
    <row r="4" spans="2:5" x14ac:dyDescent="0.25">
      <c r="B4" t="s">
        <v>27</v>
      </c>
      <c r="C4">
        <v>10</v>
      </c>
      <c r="D4">
        <v>40</v>
      </c>
      <c r="E4" s="8">
        <f>SUM(C4:D4)</f>
        <v>50</v>
      </c>
    </row>
    <row r="5" spans="2:5" x14ac:dyDescent="0.25">
      <c r="B5" t="s">
        <v>26</v>
      </c>
      <c r="C5">
        <v>25</v>
      </c>
      <c r="D5">
        <v>25</v>
      </c>
      <c r="E5" s="8">
        <f>SUM(C5:D5)</f>
        <v>50</v>
      </c>
    </row>
    <row r="6" spans="2:5" x14ac:dyDescent="0.25">
      <c r="C6" s="8">
        <f>SUM(C4:C5)</f>
        <v>35</v>
      </c>
      <c r="D6" s="8">
        <f>SUM(D4:D5)</f>
        <v>65</v>
      </c>
      <c r="E6" s="8">
        <f>SUM(C6:D6)</f>
        <v>100</v>
      </c>
    </row>
    <row r="8" spans="2:5" x14ac:dyDescent="0.25">
      <c r="B8" t="s">
        <v>29</v>
      </c>
    </row>
    <row r="9" spans="2:5" x14ac:dyDescent="0.25">
      <c r="B9" t="s">
        <v>23</v>
      </c>
      <c r="C9" t="s">
        <v>24</v>
      </c>
      <c r="D9" t="s">
        <v>25</v>
      </c>
    </row>
    <row r="10" spans="2:5" x14ac:dyDescent="0.25">
      <c r="B10" t="s">
        <v>27</v>
      </c>
      <c r="C10">
        <v>1</v>
      </c>
      <c r="D10">
        <v>9</v>
      </c>
      <c r="E10" s="8">
        <f>SUM(C10:D10)</f>
        <v>10</v>
      </c>
    </row>
    <row r="11" spans="2:5" x14ac:dyDescent="0.25">
      <c r="B11" t="s">
        <v>26</v>
      </c>
      <c r="C11">
        <v>39</v>
      </c>
      <c r="D11">
        <v>51</v>
      </c>
      <c r="E11" s="8">
        <f>SUM(C11:D11)</f>
        <v>90</v>
      </c>
    </row>
    <row r="12" spans="2:5" x14ac:dyDescent="0.25">
      <c r="C12" s="8">
        <f>SUM(C10:C11)</f>
        <v>40</v>
      </c>
      <c r="D12" s="8">
        <f>SUM(D10:D11)</f>
        <v>60</v>
      </c>
      <c r="E12" s="8">
        <f>SUM(C12:D12)</f>
        <v>100</v>
      </c>
    </row>
    <row r="13" spans="2:5" x14ac:dyDescent="0.25">
      <c r="C13" s="8"/>
      <c r="D13" s="8"/>
      <c r="E13" s="8"/>
    </row>
    <row r="14" spans="2:5" x14ac:dyDescent="0.25">
      <c r="B14" s="8" t="s">
        <v>295</v>
      </c>
      <c r="C14" s="8"/>
      <c r="D14" s="8"/>
    </row>
    <row r="15" spans="2:5" x14ac:dyDescent="0.25">
      <c r="B15" s="8"/>
      <c r="C15" s="8" t="s">
        <v>24</v>
      </c>
      <c r="D15" s="8" t="s">
        <v>25</v>
      </c>
    </row>
    <row r="16" spans="2:5" x14ac:dyDescent="0.25">
      <c r="B16" s="8" t="s">
        <v>28</v>
      </c>
      <c r="C16" s="8">
        <v>35</v>
      </c>
      <c r="D16" s="8">
        <v>65</v>
      </c>
    </row>
    <row r="17" spans="2:4" x14ac:dyDescent="0.25">
      <c r="B17" s="8" t="s">
        <v>29</v>
      </c>
      <c r="C17" s="8">
        <v>40</v>
      </c>
      <c r="D17" s="8">
        <v>60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0D7F-3424-4ACC-A167-A51FF359C833}">
  <dimension ref="A4:J30"/>
  <sheetViews>
    <sheetView tabSelected="1" topLeftCell="A7" workbookViewId="0">
      <selection activeCell="I29" sqref="I29"/>
    </sheetView>
  </sheetViews>
  <sheetFormatPr defaultRowHeight="15" x14ac:dyDescent="0.25"/>
  <cols>
    <col min="1" max="1" width="9.85546875" bestFit="1" customWidth="1"/>
    <col min="2" max="2" width="11.85546875" bestFit="1" customWidth="1"/>
    <col min="3" max="7" width="12.5703125" bestFit="1" customWidth="1"/>
    <col min="8" max="8" width="15.28515625" bestFit="1" customWidth="1"/>
    <col min="9" max="9" width="20.5703125" bestFit="1" customWidth="1"/>
  </cols>
  <sheetData>
    <row r="4" spans="1:10" x14ac:dyDescent="0.25">
      <c r="A4" s="8" t="s">
        <v>30</v>
      </c>
      <c r="B4" s="8" t="s">
        <v>37</v>
      </c>
      <c r="C4" s="8" t="s">
        <v>38</v>
      </c>
      <c r="D4" s="8" t="s">
        <v>39</v>
      </c>
      <c r="E4" s="8" t="s">
        <v>40</v>
      </c>
      <c r="F4" s="8" t="s">
        <v>41</v>
      </c>
      <c r="G4" s="8" t="s">
        <v>42</v>
      </c>
      <c r="H4" s="8" t="s">
        <v>43</v>
      </c>
      <c r="I4" s="8" t="s">
        <v>36</v>
      </c>
      <c r="J4" s="8"/>
    </row>
    <row r="5" spans="1:10" x14ac:dyDescent="0.25">
      <c r="A5" s="8" t="s">
        <v>31</v>
      </c>
      <c r="B5">
        <v>2733</v>
      </c>
      <c r="C5">
        <v>2244</v>
      </c>
      <c r="D5">
        <v>2264</v>
      </c>
      <c r="E5">
        <v>2807</v>
      </c>
      <c r="F5">
        <v>3699</v>
      </c>
      <c r="G5">
        <v>2486</v>
      </c>
      <c r="H5">
        <v>5246</v>
      </c>
      <c r="I5" s="9">
        <v>21479</v>
      </c>
    </row>
    <row r="6" spans="1:10" x14ac:dyDescent="0.25">
      <c r="A6" s="8" t="s">
        <v>32</v>
      </c>
      <c r="B6">
        <v>3273</v>
      </c>
      <c r="C6">
        <v>3326</v>
      </c>
      <c r="D6">
        <v>3056</v>
      </c>
      <c r="E6">
        <v>3767</v>
      </c>
      <c r="F6">
        <v>5044</v>
      </c>
      <c r="G6">
        <v>3183</v>
      </c>
      <c r="H6">
        <v>4742</v>
      </c>
      <c r="I6" s="9">
        <v>26391</v>
      </c>
    </row>
    <row r="7" spans="1:10" x14ac:dyDescent="0.25">
      <c r="A7" s="8" t="s">
        <v>33</v>
      </c>
      <c r="B7">
        <v>6235</v>
      </c>
      <c r="C7">
        <v>5657</v>
      </c>
      <c r="D7">
        <v>5038</v>
      </c>
      <c r="E7">
        <v>6476</v>
      </c>
      <c r="F7">
        <v>7730</v>
      </c>
      <c r="G7">
        <v>4813</v>
      </c>
      <c r="H7">
        <v>7660</v>
      </c>
      <c r="I7" s="9">
        <v>43609</v>
      </c>
    </row>
    <row r="8" spans="1:10" x14ac:dyDescent="0.25">
      <c r="A8" s="8" t="s">
        <v>34</v>
      </c>
      <c r="B8">
        <v>3086</v>
      </c>
      <c r="C8">
        <v>2796</v>
      </c>
      <c r="D8">
        <v>2644</v>
      </c>
      <c r="E8">
        <v>3557</v>
      </c>
      <c r="F8">
        <v>4804</v>
      </c>
      <c r="G8">
        <v>3066</v>
      </c>
      <c r="H8">
        <v>6104</v>
      </c>
      <c r="I8" s="9">
        <v>26057</v>
      </c>
    </row>
    <row r="9" spans="1:10" x14ac:dyDescent="0.25">
      <c r="A9" s="8" t="s">
        <v>35</v>
      </c>
      <c r="B9" s="9">
        <v>15327</v>
      </c>
      <c r="C9" s="9">
        <v>14023</v>
      </c>
      <c r="D9" s="9">
        <v>13002</v>
      </c>
      <c r="E9" s="9">
        <v>16607</v>
      </c>
      <c r="F9" s="9">
        <v>21277</v>
      </c>
      <c r="G9" s="9">
        <v>13548</v>
      </c>
      <c r="H9" s="9">
        <v>23752</v>
      </c>
      <c r="I9" s="9">
        <v>117536</v>
      </c>
    </row>
    <row r="11" spans="1:10" x14ac:dyDescent="0.25">
      <c r="B11" s="8" t="s">
        <v>37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42</v>
      </c>
      <c r="H11" s="8" t="s">
        <v>43</v>
      </c>
      <c r="I11" s="8" t="s">
        <v>36</v>
      </c>
    </row>
    <row r="12" spans="1:10" x14ac:dyDescent="0.25">
      <c r="A12" s="8" t="s">
        <v>31</v>
      </c>
      <c r="B12" s="20">
        <f>B5/$I$9</f>
        <v>2.3252450313095561E-2</v>
      </c>
      <c r="C12" s="20">
        <f t="shared" ref="C12:I12" si="0">C5/$I$9</f>
        <v>1.9092022869588891E-2</v>
      </c>
      <c r="D12" s="20">
        <f t="shared" si="0"/>
        <v>1.9262183501225157E-2</v>
      </c>
      <c r="E12" s="20">
        <f t="shared" si="0"/>
        <v>2.3882044650149741E-2</v>
      </c>
      <c r="F12" s="20">
        <f t="shared" si="0"/>
        <v>3.1471208821127146E-2</v>
      </c>
      <c r="G12" s="20">
        <f t="shared" si="0"/>
        <v>2.1150966512387695E-2</v>
      </c>
      <c r="H12" s="20">
        <f t="shared" si="0"/>
        <v>4.4633133678192216E-2</v>
      </c>
      <c r="I12" s="20">
        <f t="shared" si="0"/>
        <v>0.1827440103457664</v>
      </c>
    </row>
    <row r="13" spans="1:10" x14ac:dyDescent="0.25">
      <c r="A13" s="8" t="s">
        <v>32</v>
      </c>
      <c r="B13" s="20">
        <f t="shared" ref="B13:I16" si="1">B6/$I$9</f>
        <v>2.7846787367274708E-2</v>
      </c>
      <c r="C13" s="20">
        <f t="shared" si="1"/>
        <v>2.8297713041110808E-2</v>
      </c>
      <c r="D13" s="20">
        <f t="shared" si="1"/>
        <v>2.6000544514021236E-2</v>
      </c>
      <c r="E13" s="20">
        <f t="shared" si="1"/>
        <v>3.2049754968690447E-2</v>
      </c>
      <c r="F13" s="20">
        <f t="shared" si="1"/>
        <v>4.2914511298665942E-2</v>
      </c>
      <c r="G13" s="20">
        <f t="shared" si="1"/>
        <v>2.7081064524911515E-2</v>
      </c>
      <c r="H13" s="20">
        <f t="shared" si="1"/>
        <v>4.0345085760958348E-2</v>
      </c>
      <c r="I13" s="20">
        <f t="shared" si="1"/>
        <v>0.224535461475633</v>
      </c>
    </row>
    <row r="14" spans="1:10" x14ac:dyDescent="0.25">
      <c r="A14" s="8" t="s">
        <v>33</v>
      </c>
      <c r="B14" s="20">
        <f t="shared" si="1"/>
        <v>5.3047576912605497E-2</v>
      </c>
      <c r="C14" s="20">
        <f t="shared" si="1"/>
        <v>4.8129934658317448E-2</v>
      </c>
      <c r="D14" s="20">
        <f t="shared" si="1"/>
        <v>4.2863463109175062E-2</v>
      </c>
      <c r="E14" s="20">
        <f t="shared" si="1"/>
        <v>5.5098012523822487E-2</v>
      </c>
      <c r="F14" s="20">
        <f t="shared" si="1"/>
        <v>6.5767084127416275E-2</v>
      </c>
      <c r="G14" s="20">
        <f t="shared" si="1"/>
        <v>4.0949156003267081E-2</v>
      </c>
      <c r="H14" s="20">
        <f t="shared" si="1"/>
        <v>6.5171521916689359E-2</v>
      </c>
      <c r="I14" s="20">
        <f t="shared" si="1"/>
        <v>0.3710267492512932</v>
      </c>
    </row>
    <row r="15" spans="1:10" x14ac:dyDescent="0.25">
      <c r="A15" s="8" t="s">
        <v>34</v>
      </c>
      <c r="B15" s="20">
        <f t="shared" si="1"/>
        <v>2.6255785461475632E-2</v>
      </c>
      <c r="C15" s="20">
        <f t="shared" si="1"/>
        <v>2.3788456302749797E-2</v>
      </c>
      <c r="D15" s="20">
        <f t="shared" si="1"/>
        <v>2.2495235502314186E-2</v>
      </c>
      <c r="E15" s="20">
        <f t="shared" si="1"/>
        <v>3.0263068336509664E-2</v>
      </c>
      <c r="F15" s="20">
        <f t="shared" si="1"/>
        <v>4.0872583719030763E-2</v>
      </c>
      <c r="G15" s="20">
        <f t="shared" si="1"/>
        <v>2.6085624829839369E-2</v>
      </c>
      <c r="H15" s="20">
        <f t="shared" si="1"/>
        <v>5.1933024775387963E-2</v>
      </c>
      <c r="I15" s="20">
        <f t="shared" si="1"/>
        <v>0.22169377892730738</v>
      </c>
    </row>
    <row r="16" spans="1:10" x14ac:dyDescent="0.25">
      <c r="A16" s="8" t="s">
        <v>35</v>
      </c>
      <c r="B16" s="20">
        <f t="shared" si="1"/>
        <v>0.1304026000544514</v>
      </c>
      <c r="C16" s="20">
        <f t="shared" si="1"/>
        <v>0.11930812687176695</v>
      </c>
      <c r="D16" s="20">
        <f t="shared" si="1"/>
        <v>0.11062142662673564</v>
      </c>
      <c r="E16" s="20">
        <f t="shared" si="1"/>
        <v>0.14129288047917235</v>
      </c>
      <c r="F16" s="20">
        <f t="shared" si="1"/>
        <v>0.18102538796624013</v>
      </c>
      <c r="G16" s="20">
        <f t="shared" si="1"/>
        <v>0.11526681187040566</v>
      </c>
      <c r="H16" s="20">
        <f t="shared" si="1"/>
        <v>0.20208276613122789</v>
      </c>
      <c r="I16" s="20">
        <f t="shared" si="1"/>
        <v>1</v>
      </c>
    </row>
    <row r="17" spans="1:9" x14ac:dyDescent="0.25">
      <c r="C17" s="20"/>
    </row>
    <row r="18" spans="1:9" x14ac:dyDescent="0.25">
      <c r="B18" s="8" t="s">
        <v>37</v>
      </c>
      <c r="C18" s="8" t="s">
        <v>38</v>
      </c>
      <c r="D18" s="8" t="s">
        <v>39</v>
      </c>
      <c r="E18" s="8" t="s">
        <v>40</v>
      </c>
      <c r="F18" s="8" t="s">
        <v>41</v>
      </c>
      <c r="G18" s="8" t="s">
        <v>42</v>
      </c>
      <c r="H18" s="8" t="s">
        <v>43</v>
      </c>
      <c r="I18" s="8" t="s">
        <v>36</v>
      </c>
    </row>
    <row r="19" spans="1:9" x14ac:dyDescent="0.25">
      <c r="A19" s="8" t="s">
        <v>31</v>
      </c>
      <c r="B19" s="20">
        <f>B12*100</f>
        <v>2.3252450313095561</v>
      </c>
      <c r="C19" s="20">
        <f t="shared" ref="C19:I19" si="2">C12*100</f>
        <v>1.9092022869588892</v>
      </c>
      <c r="D19" s="20">
        <f t="shared" si="2"/>
        <v>1.9262183501225156</v>
      </c>
      <c r="E19" s="20">
        <f t="shared" si="2"/>
        <v>2.3882044650149741</v>
      </c>
      <c r="F19" s="20">
        <f t="shared" si="2"/>
        <v>3.1471208821127146</v>
      </c>
      <c r="G19" s="20">
        <f t="shared" si="2"/>
        <v>2.1150966512387694</v>
      </c>
      <c r="H19" s="20">
        <f t="shared" si="2"/>
        <v>4.4633133678192216</v>
      </c>
      <c r="I19" s="20">
        <f t="shared" si="2"/>
        <v>18.274401034576641</v>
      </c>
    </row>
    <row r="20" spans="1:9" x14ac:dyDescent="0.25">
      <c r="A20" s="8" t="s">
        <v>32</v>
      </c>
      <c r="B20" s="20">
        <f t="shared" ref="B20:I23" si="3">B13*100</f>
        <v>2.784678736727471</v>
      </c>
      <c r="C20" s="20">
        <f t="shared" si="3"/>
        <v>2.8297713041110808</v>
      </c>
      <c r="D20" s="20">
        <f t="shared" si="3"/>
        <v>2.6000544514021238</v>
      </c>
      <c r="E20" s="20">
        <f t="shared" si="3"/>
        <v>3.2049754968690447</v>
      </c>
      <c r="F20" s="20">
        <f t="shared" si="3"/>
        <v>4.2914511298665943</v>
      </c>
      <c r="G20" s="20">
        <f t="shared" si="3"/>
        <v>2.7081064524911516</v>
      </c>
      <c r="H20" s="20">
        <f t="shared" si="3"/>
        <v>4.0345085760958348</v>
      </c>
      <c r="I20" s="20">
        <f t="shared" si="3"/>
        <v>22.453546147563301</v>
      </c>
    </row>
    <row r="21" spans="1:9" x14ac:dyDescent="0.25">
      <c r="A21" s="8" t="s">
        <v>33</v>
      </c>
      <c r="B21" s="20">
        <f t="shared" si="3"/>
        <v>5.3047576912605496</v>
      </c>
      <c r="C21" s="20">
        <f t="shared" si="3"/>
        <v>4.8129934658317453</v>
      </c>
      <c r="D21" s="20">
        <f t="shared" si="3"/>
        <v>4.286346310917506</v>
      </c>
      <c r="E21" s="20">
        <f t="shared" si="3"/>
        <v>5.5098012523822488</v>
      </c>
      <c r="F21" s="20">
        <f t="shared" si="3"/>
        <v>6.5767084127416275</v>
      </c>
      <c r="G21" s="20">
        <f t="shared" si="3"/>
        <v>4.0949156003267078</v>
      </c>
      <c r="H21" s="20">
        <f t="shared" si="3"/>
        <v>6.5171521916689361</v>
      </c>
      <c r="I21" s="20">
        <f t="shared" si="3"/>
        <v>37.102674925129321</v>
      </c>
    </row>
    <row r="22" spans="1:9" x14ac:dyDescent="0.25">
      <c r="A22" s="8" t="s">
        <v>34</v>
      </c>
      <c r="B22" s="20">
        <f t="shared" si="3"/>
        <v>2.6255785461475631</v>
      </c>
      <c r="C22" s="20">
        <f t="shared" si="3"/>
        <v>2.3788456302749799</v>
      </c>
      <c r="D22" s="20">
        <f t="shared" si="3"/>
        <v>2.2495235502314186</v>
      </c>
      <c r="E22" s="20">
        <f t="shared" si="3"/>
        <v>3.0263068336509664</v>
      </c>
      <c r="F22" s="20">
        <f t="shared" si="3"/>
        <v>4.0872583719030766</v>
      </c>
      <c r="G22" s="20">
        <f t="shared" si="3"/>
        <v>2.6085624829839369</v>
      </c>
      <c r="H22" s="20">
        <f t="shared" si="3"/>
        <v>5.1933024775387961</v>
      </c>
      <c r="I22" s="20">
        <f t="shared" si="3"/>
        <v>22.169377892730736</v>
      </c>
    </row>
    <row r="23" spans="1:9" x14ac:dyDescent="0.25">
      <c r="A23" s="8" t="s">
        <v>35</v>
      </c>
      <c r="B23" s="20">
        <f t="shared" si="3"/>
        <v>13.040260005445139</v>
      </c>
      <c r="C23" s="20">
        <f t="shared" si="3"/>
        <v>11.930812687176696</v>
      </c>
      <c r="D23" s="20">
        <f t="shared" si="3"/>
        <v>11.062142662673564</v>
      </c>
      <c r="E23" s="20">
        <f t="shared" si="3"/>
        <v>14.129288047917235</v>
      </c>
      <c r="F23" s="20">
        <f t="shared" si="3"/>
        <v>18.102538796624014</v>
      </c>
      <c r="G23" s="20">
        <f t="shared" si="3"/>
        <v>11.526681187040566</v>
      </c>
      <c r="H23" s="20">
        <f t="shared" si="3"/>
        <v>20.208276613122788</v>
      </c>
      <c r="I23" s="20">
        <f t="shared" si="3"/>
        <v>100</v>
      </c>
    </row>
    <row r="30" spans="1:9" x14ac:dyDescent="0.25">
      <c r="G30" s="20">
        <f>F23+G23+H23</f>
        <v>49.837496596787368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848A-0D5E-4463-A541-6CA9847F35D8}">
  <dimension ref="B3:F18"/>
  <sheetViews>
    <sheetView workbookViewId="0">
      <selection activeCell="S20" sqref="S20"/>
    </sheetView>
  </sheetViews>
  <sheetFormatPr defaultRowHeight="15" x14ac:dyDescent="0.25"/>
  <cols>
    <col min="2" max="2" width="9.140625" style="10"/>
    <col min="3" max="3" width="10" bestFit="1" customWidth="1"/>
    <col min="4" max="5" width="12" bestFit="1" customWidth="1"/>
    <col min="6" max="6" width="15.140625" bestFit="1" customWidth="1"/>
  </cols>
  <sheetData>
    <row r="3" spans="2:6" x14ac:dyDescent="0.25">
      <c r="B3" s="10" t="s">
        <v>60</v>
      </c>
      <c r="C3" t="s">
        <v>61</v>
      </c>
      <c r="D3" t="s">
        <v>62</v>
      </c>
      <c r="E3" t="s">
        <v>63</v>
      </c>
      <c r="F3" t="s">
        <v>64</v>
      </c>
    </row>
    <row r="4" spans="2:6" x14ac:dyDescent="0.25">
      <c r="B4" s="10" t="s">
        <v>65</v>
      </c>
      <c r="C4">
        <v>10</v>
      </c>
      <c r="D4">
        <f>C4/$C$9</f>
        <v>0.2</v>
      </c>
      <c r="E4">
        <f>D4*100</f>
        <v>20</v>
      </c>
      <c r="F4">
        <f>SUM($C$4:C4)</f>
        <v>10</v>
      </c>
    </row>
    <row r="5" spans="2:6" x14ac:dyDescent="0.25">
      <c r="B5" s="10" t="s">
        <v>56</v>
      </c>
      <c r="C5">
        <v>14</v>
      </c>
      <c r="D5">
        <f t="shared" ref="D5:D8" si="0">C5/$C$9</f>
        <v>0.28000000000000003</v>
      </c>
      <c r="E5">
        <f t="shared" ref="E5:E8" si="1">D5*100</f>
        <v>28.000000000000004</v>
      </c>
      <c r="F5">
        <f>SUM($C$4:C5)</f>
        <v>24</v>
      </c>
    </row>
    <row r="6" spans="2:6" x14ac:dyDescent="0.25">
      <c r="B6" s="10" t="s">
        <v>57</v>
      </c>
      <c r="C6">
        <v>17</v>
      </c>
      <c r="D6">
        <f t="shared" si="0"/>
        <v>0.34</v>
      </c>
      <c r="E6">
        <f t="shared" si="1"/>
        <v>34</v>
      </c>
      <c r="F6">
        <f>SUM($C$4:C6)</f>
        <v>41</v>
      </c>
    </row>
    <row r="7" spans="2:6" x14ac:dyDescent="0.25">
      <c r="B7" s="10" t="s">
        <v>58</v>
      </c>
      <c r="C7">
        <v>7</v>
      </c>
      <c r="D7">
        <f t="shared" si="0"/>
        <v>0.14000000000000001</v>
      </c>
      <c r="E7">
        <f t="shared" si="1"/>
        <v>14.000000000000002</v>
      </c>
      <c r="F7">
        <f>SUM($C$4:C7)</f>
        <v>48</v>
      </c>
    </row>
    <row r="8" spans="2:6" x14ac:dyDescent="0.25">
      <c r="B8" s="10" t="s">
        <v>59</v>
      </c>
      <c r="C8">
        <v>2</v>
      </c>
      <c r="D8">
        <f t="shared" si="0"/>
        <v>0.04</v>
      </c>
      <c r="E8">
        <f t="shared" si="1"/>
        <v>4</v>
      </c>
      <c r="F8">
        <f>SUM($C$4:C8)</f>
        <v>50</v>
      </c>
    </row>
    <row r="9" spans="2:6" x14ac:dyDescent="0.25">
      <c r="B9" s="10" t="s">
        <v>35</v>
      </c>
      <c r="C9">
        <f>SUM(C4:C8)</f>
        <v>50</v>
      </c>
    </row>
    <row r="13" spans="2:6" x14ac:dyDescent="0.25">
      <c r="B13" s="10" t="s">
        <v>66</v>
      </c>
      <c r="C13">
        <v>0</v>
      </c>
    </row>
    <row r="14" spans="2:6" x14ac:dyDescent="0.25">
      <c r="B14" s="10" t="s">
        <v>55</v>
      </c>
      <c r="C14">
        <v>10</v>
      </c>
    </row>
    <row r="15" spans="2:6" x14ac:dyDescent="0.25">
      <c r="B15" s="10" t="s">
        <v>56</v>
      </c>
      <c r="C15">
        <v>14</v>
      </c>
    </row>
    <row r="16" spans="2:6" x14ac:dyDescent="0.25">
      <c r="B16" s="10" t="s">
        <v>57</v>
      </c>
      <c r="C16">
        <v>17</v>
      </c>
    </row>
    <row r="17" spans="2:3" x14ac:dyDescent="0.25">
      <c r="B17" s="10" t="s">
        <v>58</v>
      </c>
      <c r="C17">
        <v>7</v>
      </c>
    </row>
    <row r="18" spans="2:3" x14ac:dyDescent="0.25">
      <c r="B18" s="10" t="s">
        <v>59</v>
      </c>
      <c r="C18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987B-E2AC-4905-AF9D-3CD200F1CED3}">
  <dimension ref="A3:G27"/>
  <sheetViews>
    <sheetView workbookViewId="0">
      <selection activeCell="E24" sqref="E24"/>
    </sheetView>
  </sheetViews>
  <sheetFormatPr defaultRowHeight="15" x14ac:dyDescent="0.25"/>
  <cols>
    <col min="4" max="4" width="13.140625" bestFit="1" customWidth="1"/>
    <col min="5" max="5" width="12.85546875" bestFit="1" customWidth="1"/>
  </cols>
  <sheetData>
    <row r="3" spans="2:7" x14ac:dyDescent="0.25">
      <c r="B3" t="s">
        <v>67</v>
      </c>
    </row>
    <row r="4" spans="2:7" x14ac:dyDescent="0.25">
      <c r="B4">
        <v>8.9</v>
      </c>
      <c r="D4" s="4" t="s">
        <v>6</v>
      </c>
      <c r="E4" t="s">
        <v>183</v>
      </c>
    </row>
    <row r="5" spans="2:7" x14ac:dyDescent="0.25">
      <c r="B5">
        <v>10.199999999999999</v>
      </c>
      <c r="D5" s="5" t="s">
        <v>184</v>
      </c>
      <c r="E5">
        <v>4</v>
      </c>
    </row>
    <row r="6" spans="2:7" x14ac:dyDescent="0.25">
      <c r="B6">
        <v>11.5</v>
      </c>
      <c r="D6" s="5" t="s">
        <v>185</v>
      </c>
      <c r="E6">
        <v>6</v>
      </c>
    </row>
    <row r="7" spans="2:7" x14ac:dyDescent="0.25">
      <c r="B7">
        <v>7.8</v>
      </c>
      <c r="D7" s="5" t="s">
        <v>186</v>
      </c>
      <c r="E7">
        <v>7</v>
      </c>
    </row>
    <row r="8" spans="2:7" x14ac:dyDescent="0.25">
      <c r="B8">
        <v>10</v>
      </c>
      <c r="D8" s="5" t="s">
        <v>187</v>
      </c>
      <c r="E8">
        <v>3</v>
      </c>
    </row>
    <row r="9" spans="2:7" x14ac:dyDescent="0.25">
      <c r="B9">
        <v>12.2</v>
      </c>
      <c r="D9" s="5" t="s">
        <v>7</v>
      </c>
      <c r="E9">
        <v>20</v>
      </c>
    </row>
    <row r="10" spans="2:7" x14ac:dyDescent="0.25">
      <c r="B10">
        <v>13.5</v>
      </c>
    </row>
    <row r="11" spans="2:7" x14ac:dyDescent="0.25">
      <c r="B11">
        <v>14.1</v>
      </c>
    </row>
    <row r="12" spans="2:7" x14ac:dyDescent="0.25">
      <c r="B12">
        <v>10</v>
      </c>
    </row>
    <row r="13" spans="2:7" x14ac:dyDescent="0.25">
      <c r="B13">
        <v>12.2</v>
      </c>
      <c r="D13" t="s">
        <v>6</v>
      </c>
      <c r="E13" t="s">
        <v>77</v>
      </c>
      <c r="F13" t="s">
        <v>188</v>
      </c>
      <c r="G13" t="s">
        <v>189</v>
      </c>
    </row>
    <row r="14" spans="2:7" x14ac:dyDescent="0.25">
      <c r="B14">
        <v>6.8</v>
      </c>
      <c r="D14" t="s">
        <v>184</v>
      </c>
      <c r="E14">
        <v>4</v>
      </c>
    </row>
    <row r="15" spans="2:7" x14ac:dyDescent="0.25">
      <c r="B15">
        <v>9.5</v>
      </c>
      <c r="D15" t="s">
        <v>185</v>
      </c>
      <c r="E15">
        <v>6</v>
      </c>
    </row>
    <row r="16" spans="2:7" x14ac:dyDescent="0.25">
      <c r="B16">
        <v>11.5</v>
      </c>
      <c r="D16" t="s">
        <v>186</v>
      </c>
      <c r="E16">
        <v>7</v>
      </c>
    </row>
    <row r="17" spans="1:5" x14ac:dyDescent="0.25">
      <c r="B17">
        <v>11.2</v>
      </c>
      <c r="D17" t="s">
        <v>187</v>
      </c>
      <c r="E17">
        <v>3</v>
      </c>
    </row>
    <row r="18" spans="1:5" x14ac:dyDescent="0.25">
      <c r="B18">
        <v>14.9</v>
      </c>
      <c r="D18" t="s">
        <v>7</v>
      </c>
      <c r="E18">
        <v>20</v>
      </c>
    </row>
    <row r="19" spans="1:5" x14ac:dyDescent="0.25">
      <c r="B19">
        <v>7.5</v>
      </c>
    </row>
    <row r="20" spans="1:5" x14ac:dyDescent="0.25">
      <c r="B20">
        <v>10</v>
      </c>
    </row>
    <row r="21" spans="1:5" x14ac:dyDescent="0.25">
      <c r="B21">
        <v>6</v>
      </c>
    </row>
    <row r="22" spans="1:5" x14ac:dyDescent="0.25">
      <c r="B22">
        <v>15.8</v>
      </c>
    </row>
    <row r="23" spans="1:5" x14ac:dyDescent="0.25">
      <c r="B23">
        <v>11.5</v>
      </c>
    </row>
    <row r="26" spans="1:5" x14ac:dyDescent="0.25">
      <c r="A26" t="s">
        <v>12</v>
      </c>
      <c r="B26">
        <f>MAX(B4:B23)</f>
        <v>15.8</v>
      </c>
    </row>
    <row r="27" spans="1:5" x14ac:dyDescent="0.25">
      <c r="A27" t="s">
        <v>13</v>
      </c>
      <c r="B27">
        <f>MIN(B4:B23)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EE09-B29E-4E70-B476-5114A5D0DAEA}">
  <dimension ref="A2:I27"/>
  <sheetViews>
    <sheetView workbookViewId="0">
      <selection activeCell="I28" sqref="I28"/>
    </sheetView>
  </sheetViews>
  <sheetFormatPr defaultRowHeight="15" x14ac:dyDescent="0.25"/>
  <cols>
    <col min="4" max="4" width="13.140625" bestFit="1" customWidth="1"/>
    <col min="5" max="5" width="8.140625" customWidth="1"/>
    <col min="6" max="7" width="12" bestFit="1" customWidth="1"/>
    <col min="8" max="8" width="15.140625" bestFit="1" customWidth="1"/>
    <col min="9" max="9" width="21.5703125" bestFit="1" customWidth="1"/>
  </cols>
  <sheetData>
    <row r="2" spans="2:9" x14ac:dyDescent="0.25">
      <c r="B2" t="s">
        <v>68</v>
      </c>
    </row>
    <row r="3" spans="2:9" x14ac:dyDescent="0.25">
      <c r="B3">
        <v>2</v>
      </c>
      <c r="D3" s="4" t="s">
        <v>6</v>
      </c>
      <c r="E3" t="s">
        <v>70</v>
      </c>
    </row>
    <row r="4" spans="2:9" x14ac:dyDescent="0.25">
      <c r="B4">
        <v>5</v>
      </c>
      <c r="D4" s="5" t="s">
        <v>71</v>
      </c>
      <c r="E4">
        <v>4</v>
      </c>
    </row>
    <row r="5" spans="2:9" x14ac:dyDescent="0.25">
      <c r="B5">
        <v>10</v>
      </c>
      <c r="D5" s="5" t="s">
        <v>72</v>
      </c>
      <c r="E5">
        <v>8</v>
      </c>
    </row>
    <row r="6" spans="2:9" x14ac:dyDescent="0.25">
      <c r="B6">
        <v>12</v>
      </c>
      <c r="D6" s="5" t="s">
        <v>73</v>
      </c>
      <c r="E6">
        <v>5</v>
      </c>
    </row>
    <row r="7" spans="2:9" x14ac:dyDescent="0.25">
      <c r="B7">
        <v>4</v>
      </c>
      <c r="D7" s="5" t="s">
        <v>74</v>
      </c>
      <c r="E7">
        <v>2</v>
      </c>
    </row>
    <row r="8" spans="2:9" x14ac:dyDescent="0.25">
      <c r="B8">
        <v>4</v>
      </c>
      <c r="D8" s="5" t="s">
        <v>75</v>
      </c>
      <c r="E8">
        <v>1</v>
      </c>
    </row>
    <row r="9" spans="2:9" x14ac:dyDescent="0.25">
      <c r="B9">
        <v>5</v>
      </c>
      <c r="D9" s="5" t="s">
        <v>7</v>
      </c>
      <c r="E9">
        <v>20</v>
      </c>
    </row>
    <row r="10" spans="2:9" x14ac:dyDescent="0.25">
      <c r="B10">
        <v>17</v>
      </c>
    </row>
    <row r="11" spans="2:9" x14ac:dyDescent="0.25">
      <c r="B11">
        <v>11</v>
      </c>
    </row>
    <row r="12" spans="2:9" x14ac:dyDescent="0.25">
      <c r="B12">
        <v>8</v>
      </c>
    </row>
    <row r="13" spans="2:9" x14ac:dyDescent="0.25">
      <c r="B13">
        <v>9</v>
      </c>
      <c r="D13" t="s">
        <v>6</v>
      </c>
      <c r="E13" t="s">
        <v>77</v>
      </c>
      <c r="F13" t="s">
        <v>62</v>
      </c>
      <c r="G13" t="s">
        <v>63</v>
      </c>
      <c r="H13" t="s">
        <v>64</v>
      </c>
      <c r="I13" t="s">
        <v>76</v>
      </c>
    </row>
    <row r="14" spans="2:9" x14ac:dyDescent="0.25">
      <c r="B14">
        <v>8</v>
      </c>
      <c r="D14" t="s">
        <v>71</v>
      </c>
      <c r="E14">
        <v>4</v>
      </c>
      <c r="F14">
        <f>E14/$E$19</f>
        <v>0.2</v>
      </c>
      <c r="G14">
        <f>F14*100</f>
        <v>20</v>
      </c>
      <c r="H14">
        <f>SUM($E$14:E14)</f>
        <v>4</v>
      </c>
      <c r="I14">
        <f>SUM($F$14:F14)</f>
        <v>0.2</v>
      </c>
    </row>
    <row r="15" spans="2:9" x14ac:dyDescent="0.25">
      <c r="B15">
        <v>12</v>
      </c>
      <c r="D15" t="s">
        <v>72</v>
      </c>
      <c r="E15">
        <v>8</v>
      </c>
      <c r="F15">
        <f t="shared" ref="F15:F19" si="0">E15/$E$19</f>
        <v>0.4</v>
      </c>
      <c r="G15">
        <f t="shared" ref="G15:G19" si="1">F15*100</f>
        <v>40</v>
      </c>
      <c r="H15">
        <f>SUM($E$14:E15)</f>
        <v>12</v>
      </c>
      <c r="I15">
        <f>SUM($F$14:F15)</f>
        <v>0.60000000000000009</v>
      </c>
    </row>
    <row r="16" spans="2:9" x14ac:dyDescent="0.25">
      <c r="B16">
        <v>21</v>
      </c>
      <c r="D16" t="s">
        <v>73</v>
      </c>
      <c r="E16">
        <v>5</v>
      </c>
      <c r="F16">
        <f t="shared" si="0"/>
        <v>0.25</v>
      </c>
      <c r="G16">
        <f t="shared" si="1"/>
        <v>25</v>
      </c>
      <c r="H16">
        <f>SUM($E$14:E16)</f>
        <v>17</v>
      </c>
      <c r="I16">
        <f>SUM($F$14:F16)</f>
        <v>0.85000000000000009</v>
      </c>
    </row>
    <row r="17" spans="1:9" x14ac:dyDescent="0.25">
      <c r="B17">
        <v>6</v>
      </c>
      <c r="D17" t="s">
        <v>74</v>
      </c>
      <c r="E17">
        <v>2</v>
      </c>
      <c r="F17">
        <f t="shared" si="0"/>
        <v>0.1</v>
      </c>
      <c r="G17">
        <f t="shared" si="1"/>
        <v>10</v>
      </c>
      <c r="H17">
        <f>SUM($E$14:E17)</f>
        <v>19</v>
      </c>
      <c r="I17">
        <f>SUM($F$14:F17)</f>
        <v>0.95000000000000007</v>
      </c>
    </row>
    <row r="18" spans="1:9" x14ac:dyDescent="0.25">
      <c r="B18">
        <v>8</v>
      </c>
      <c r="D18" t="s">
        <v>75</v>
      </c>
      <c r="E18">
        <v>1</v>
      </c>
      <c r="F18">
        <f t="shared" si="0"/>
        <v>0.05</v>
      </c>
      <c r="G18">
        <f t="shared" si="1"/>
        <v>5</v>
      </c>
      <c r="H18">
        <f>SUM($E$14:E18)</f>
        <v>20</v>
      </c>
      <c r="I18">
        <f>SUM($F$14:F18)</f>
        <v>1</v>
      </c>
    </row>
    <row r="19" spans="1:9" x14ac:dyDescent="0.25">
      <c r="B19">
        <v>7</v>
      </c>
      <c r="D19" t="s">
        <v>7</v>
      </c>
      <c r="E19">
        <v>20</v>
      </c>
      <c r="F19">
        <f t="shared" si="0"/>
        <v>1</v>
      </c>
      <c r="G19">
        <f t="shared" si="1"/>
        <v>100</v>
      </c>
    </row>
    <row r="20" spans="1:9" x14ac:dyDescent="0.25">
      <c r="B20">
        <v>13</v>
      </c>
    </row>
    <row r="21" spans="1:9" x14ac:dyDescent="0.25">
      <c r="B21">
        <v>18</v>
      </c>
    </row>
    <row r="22" spans="1:9" x14ac:dyDescent="0.25">
      <c r="B22">
        <v>3</v>
      </c>
      <c r="I22" t="s">
        <v>78</v>
      </c>
    </row>
    <row r="26" spans="1:9" x14ac:dyDescent="0.25">
      <c r="A26" t="s">
        <v>13</v>
      </c>
      <c r="B26">
        <f>MIN(B3:B22)</f>
        <v>2</v>
      </c>
    </row>
    <row r="27" spans="1:9" x14ac:dyDescent="0.25">
      <c r="A27" t="s">
        <v>69</v>
      </c>
      <c r="B27">
        <f>MAX(B3:B22)</f>
        <v>21</v>
      </c>
    </row>
  </sheetData>
  <pageMargins left="0.7" right="0.7" top="0.75" bottom="0.75" header="0.3" footer="0.3"/>
  <ignoredErrors>
    <ignoredError sqref="H15:H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4B59D-25C1-455E-9D5C-B4EFE4CBB8E7}">
  <dimension ref="A1:O51"/>
  <sheetViews>
    <sheetView workbookViewId="0">
      <selection activeCell="L31" sqref="L31"/>
    </sheetView>
  </sheetViews>
  <sheetFormatPr defaultRowHeight="15" x14ac:dyDescent="0.25"/>
  <cols>
    <col min="1" max="1" width="6.28515625" bestFit="1" customWidth="1"/>
    <col min="2" max="2" width="26.85546875" bestFit="1" customWidth="1"/>
    <col min="5" max="5" width="13.140625" bestFit="1" customWidth="1"/>
    <col min="6" max="6" width="12.7109375" bestFit="1" customWidth="1"/>
    <col min="7" max="7" width="12" bestFit="1" customWidth="1"/>
    <col min="9" max="9" width="11.7109375" bestFit="1" customWidth="1"/>
    <col min="10" max="10" width="9.42578125" customWidth="1"/>
  </cols>
  <sheetData>
    <row r="1" spans="1:6" ht="15.75" x14ac:dyDescent="0.25">
      <c r="A1" s="11" t="s">
        <v>79</v>
      </c>
      <c r="B1" s="11" t="s">
        <v>80</v>
      </c>
      <c r="C1" s="11" t="s">
        <v>81</v>
      </c>
    </row>
    <row r="2" spans="1:6" x14ac:dyDescent="0.25">
      <c r="A2">
        <v>1</v>
      </c>
      <c r="B2" t="s">
        <v>82</v>
      </c>
      <c r="C2" s="12">
        <v>27</v>
      </c>
    </row>
    <row r="3" spans="1:6" x14ac:dyDescent="0.25">
      <c r="A3">
        <v>2</v>
      </c>
      <c r="B3" t="s">
        <v>83</v>
      </c>
      <c r="C3" s="12">
        <v>28.8</v>
      </c>
    </row>
    <row r="4" spans="1:6" x14ac:dyDescent="0.25">
      <c r="A4">
        <v>3</v>
      </c>
      <c r="B4" t="s">
        <v>84</v>
      </c>
      <c r="C4" s="12">
        <v>26.4</v>
      </c>
      <c r="E4" s="4" t="s">
        <v>6</v>
      </c>
      <c r="F4" t="s">
        <v>132</v>
      </c>
    </row>
    <row r="5" spans="1:6" x14ac:dyDescent="0.25">
      <c r="A5">
        <v>4</v>
      </c>
      <c r="B5" t="s">
        <v>85</v>
      </c>
      <c r="C5" s="12">
        <v>27.1</v>
      </c>
      <c r="E5" s="5" t="s">
        <v>133</v>
      </c>
    </row>
    <row r="6" spans="1:6" x14ac:dyDescent="0.25">
      <c r="A6">
        <v>5</v>
      </c>
      <c r="B6" t="s">
        <v>86</v>
      </c>
      <c r="C6" s="12">
        <v>22.9</v>
      </c>
      <c r="E6" s="5" t="s">
        <v>134</v>
      </c>
      <c r="F6">
        <v>1</v>
      </c>
    </row>
    <row r="7" spans="1:6" x14ac:dyDescent="0.25">
      <c r="A7">
        <v>6</v>
      </c>
      <c r="B7" t="s">
        <v>87</v>
      </c>
      <c r="C7" s="12">
        <v>28.4</v>
      </c>
      <c r="E7" s="5" t="s">
        <v>47</v>
      </c>
      <c r="F7">
        <v>3</v>
      </c>
    </row>
    <row r="8" spans="1:6" x14ac:dyDescent="0.25">
      <c r="A8">
        <v>7</v>
      </c>
      <c r="B8" t="s">
        <v>88</v>
      </c>
      <c r="C8" s="12">
        <v>19.2</v>
      </c>
      <c r="E8" s="5" t="s">
        <v>135</v>
      </c>
      <c r="F8">
        <v>7</v>
      </c>
    </row>
    <row r="9" spans="1:6" x14ac:dyDescent="0.25">
      <c r="A9">
        <v>8</v>
      </c>
      <c r="B9" t="s">
        <v>89</v>
      </c>
      <c r="C9" s="12">
        <v>21</v>
      </c>
      <c r="E9" s="5" t="s">
        <v>136</v>
      </c>
      <c r="F9">
        <v>19</v>
      </c>
    </row>
    <row r="10" spans="1:6" x14ac:dyDescent="0.25">
      <c r="A10">
        <v>9</v>
      </c>
      <c r="B10" t="s">
        <v>90</v>
      </c>
      <c r="C10" s="12">
        <v>20.8</v>
      </c>
      <c r="E10" s="5" t="s">
        <v>49</v>
      </c>
      <c r="F10">
        <v>9</v>
      </c>
    </row>
    <row r="11" spans="1:6" x14ac:dyDescent="0.25">
      <c r="A11">
        <v>10</v>
      </c>
      <c r="B11" t="s">
        <v>91</v>
      </c>
      <c r="C11" s="12">
        <v>17.600000000000001</v>
      </c>
      <c r="E11" s="5" t="s">
        <v>137</v>
      </c>
      <c r="F11">
        <v>4</v>
      </c>
    </row>
    <row r="12" spans="1:6" x14ac:dyDescent="0.25">
      <c r="A12">
        <v>11</v>
      </c>
      <c r="B12" t="s">
        <v>92</v>
      </c>
      <c r="C12" s="12">
        <v>21.1</v>
      </c>
      <c r="E12" s="5" t="s">
        <v>138</v>
      </c>
      <c r="F12">
        <v>2</v>
      </c>
    </row>
    <row r="13" spans="1:6" x14ac:dyDescent="0.25">
      <c r="A13">
        <v>12</v>
      </c>
      <c r="B13" t="s">
        <v>93</v>
      </c>
      <c r="C13" s="12">
        <v>19.2</v>
      </c>
      <c r="E13" s="5" t="s">
        <v>139</v>
      </c>
      <c r="F13">
        <v>3</v>
      </c>
    </row>
    <row r="14" spans="1:6" x14ac:dyDescent="0.25">
      <c r="A14">
        <v>13</v>
      </c>
      <c r="B14" t="s">
        <v>94</v>
      </c>
      <c r="C14" s="12">
        <v>21.2</v>
      </c>
      <c r="E14" s="5" t="s">
        <v>140</v>
      </c>
      <c r="F14">
        <v>2</v>
      </c>
    </row>
    <row r="15" spans="1:6" x14ac:dyDescent="0.25">
      <c r="A15">
        <v>14</v>
      </c>
      <c r="B15" t="s">
        <v>95</v>
      </c>
      <c r="C15" s="12">
        <v>15.5</v>
      </c>
      <c r="E15" s="5" t="s">
        <v>7</v>
      </c>
      <c r="F15">
        <v>50</v>
      </c>
    </row>
    <row r="16" spans="1:6" x14ac:dyDescent="0.25">
      <c r="A16">
        <v>15</v>
      </c>
      <c r="B16" t="s">
        <v>96</v>
      </c>
      <c r="C16" s="12">
        <v>17.2</v>
      </c>
    </row>
    <row r="17" spans="1:15" x14ac:dyDescent="0.25">
      <c r="A17">
        <v>16</v>
      </c>
      <c r="B17" t="s">
        <v>97</v>
      </c>
      <c r="C17" s="12">
        <v>16.7</v>
      </c>
    </row>
    <row r="18" spans="1:15" x14ac:dyDescent="0.25">
      <c r="A18">
        <v>17</v>
      </c>
      <c r="B18" t="s">
        <v>98</v>
      </c>
      <c r="C18" s="12">
        <v>17.600000000000001</v>
      </c>
    </row>
    <row r="19" spans="1:15" x14ac:dyDescent="0.25">
      <c r="A19">
        <v>18</v>
      </c>
      <c r="B19" t="s">
        <v>99</v>
      </c>
      <c r="C19" s="12">
        <v>18.5</v>
      </c>
      <c r="E19" t="s">
        <v>6</v>
      </c>
      <c r="F19" t="s">
        <v>77</v>
      </c>
      <c r="G19" t="s">
        <v>62</v>
      </c>
      <c r="H19" t="s">
        <v>142</v>
      </c>
      <c r="I19" t="s">
        <v>143</v>
      </c>
      <c r="J19" t="s">
        <v>144</v>
      </c>
    </row>
    <row r="20" spans="1:15" x14ac:dyDescent="0.25">
      <c r="A20">
        <v>19</v>
      </c>
      <c r="B20" t="s">
        <v>100</v>
      </c>
      <c r="C20" s="12">
        <v>18.3</v>
      </c>
      <c r="E20" t="s">
        <v>141</v>
      </c>
      <c r="F20">
        <v>0</v>
      </c>
      <c r="G20">
        <f>F20/$F$30</f>
        <v>0</v>
      </c>
      <c r="H20">
        <f>SUM($F$20:F20)</f>
        <v>0</v>
      </c>
      <c r="I20">
        <f>SUM($G$20:G20)</f>
        <v>0</v>
      </c>
      <c r="J20">
        <f>I20*100</f>
        <v>0</v>
      </c>
    </row>
    <row r="21" spans="1:15" x14ac:dyDescent="0.25">
      <c r="A21">
        <v>20</v>
      </c>
      <c r="B21" t="s">
        <v>101</v>
      </c>
      <c r="C21" s="12">
        <v>18.3</v>
      </c>
      <c r="E21" t="s">
        <v>134</v>
      </c>
      <c r="F21">
        <v>1</v>
      </c>
      <c r="G21">
        <f t="shared" ref="G21:G30" si="0">F21/$F$30</f>
        <v>0.02</v>
      </c>
      <c r="H21">
        <f>SUM($F$20:F21)</f>
        <v>1</v>
      </c>
      <c r="I21">
        <f>SUM($G$20:G21)</f>
        <v>0.02</v>
      </c>
      <c r="J21">
        <f t="shared" ref="J21:J29" si="1">I21*100</f>
        <v>2</v>
      </c>
    </row>
    <row r="22" spans="1:15" x14ac:dyDescent="0.25">
      <c r="A22">
        <v>21</v>
      </c>
      <c r="B22" t="s">
        <v>102</v>
      </c>
      <c r="C22" s="12">
        <v>23.3</v>
      </c>
      <c r="E22" t="s">
        <v>47</v>
      </c>
      <c r="F22">
        <v>3</v>
      </c>
      <c r="G22">
        <f t="shared" si="0"/>
        <v>0.06</v>
      </c>
      <c r="H22">
        <f>SUM($F$20:F22)</f>
        <v>4</v>
      </c>
      <c r="I22">
        <f>SUM($G$20:G22)</f>
        <v>0.08</v>
      </c>
      <c r="J22">
        <f t="shared" si="1"/>
        <v>8</v>
      </c>
    </row>
    <row r="23" spans="1:15" x14ac:dyDescent="0.25">
      <c r="A23">
        <v>22</v>
      </c>
      <c r="B23" t="s">
        <v>103</v>
      </c>
      <c r="C23" s="12">
        <v>16.399999999999999</v>
      </c>
      <c r="E23" t="s">
        <v>135</v>
      </c>
      <c r="F23">
        <v>7</v>
      </c>
      <c r="G23">
        <f t="shared" si="0"/>
        <v>0.14000000000000001</v>
      </c>
      <c r="H23">
        <f>SUM($F$20:F23)</f>
        <v>11</v>
      </c>
      <c r="I23">
        <f>SUM($G$20:G23)</f>
        <v>0.22000000000000003</v>
      </c>
      <c r="J23">
        <f t="shared" si="1"/>
        <v>22.000000000000004</v>
      </c>
      <c r="O23" t="s">
        <v>150</v>
      </c>
    </row>
    <row r="24" spans="1:15" x14ac:dyDescent="0.25">
      <c r="A24">
        <v>23</v>
      </c>
      <c r="B24" t="s">
        <v>104</v>
      </c>
      <c r="C24" s="12">
        <v>18.899999999999999</v>
      </c>
      <c r="E24" t="s">
        <v>136</v>
      </c>
      <c r="F24">
        <v>19</v>
      </c>
      <c r="G24">
        <f t="shared" si="0"/>
        <v>0.38</v>
      </c>
      <c r="H24">
        <f>SUM($F$20:F24)</f>
        <v>30</v>
      </c>
      <c r="I24">
        <f>SUM($G$20:G24)</f>
        <v>0.60000000000000009</v>
      </c>
      <c r="J24">
        <f t="shared" si="1"/>
        <v>60.000000000000007</v>
      </c>
    </row>
    <row r="25" spans="1:15" x14ac:dyDescent="0.25">
      <c r="A25">
        <v>24</v>
      </c>
      <c r="B25" t="s">
        <v>105</v>
      </c>
      <c r="C25" s="12">
        <v>16.5</v>
      </c>
      <c r="E25" t="s">
        <v>49</v>
      </c>
      <c r="F25">
        <v>9</v>
      </c>
      <c r="G25">
        <f t="shared" si="0"/>
        <v>0.18</v>
      </c>
      <c r="H25">
        <f>SUM($F$20:F25)</f>
        <v>39</v>
      </c>
      <c r="I25">
        <f>SUM($G$20:G25)</f>
        <v>0.78</v>
      </c>
      <c r="J25">
        <f t="shared" si="1"/>
        <v>78</v>
      </c>
    </row>
    <row r="26" spans="1:15" x14ac:dyDescent="0.25">
      <c r="A26">
        <v>25</v>
      </c>
      <c r="B26" t="s">
        <v>106</v>
      </c>
      <c r="C26" s="12">
        <v>17</v>
      </c>
      <c r="E26" t="s">
        <v>137</v>
      </c>
      <c r="F26">
        <v>4</v>
      </c>
      <c r="G26">
        <f t="shared" si="0"/>
        <v>0.08</v>
      </c>
      <c r="H26">
        <f>SUM($F$20:F26)</f>
        <v>43</v>
      </c>
      <c r="I26">
        <f>SUM($G$20:G26)</f>
        <v>0.86</v>
      </c>
      <c r="J26">
        <f t="shared" si="1"/>
        <v>86</v>
      </c>
      <c r="O26" t="s">
        <v>195</v>
      </c>
    </row>
    <row r="27" spans="1:15" x14ac:dyDescent="0.25">
      <c r="A27">
        <v>26</v>
      </c>
      <c r="B27" t="s">
        <v>107</v>
      </c>
      <c r="C27" s="12">
        <v>11.7</v>
      </c>
      <c r="E27" t="s">
        <v>138</v>
      </c>
      <c r="F27">
        <v>2</v>
      </c>
      <c r="G27">
        <f t="shared" si="0"/>
        <v>0.04</v>
      </c>
      <c r="H27">
        <f>SUM($F$20:F27)</f>
        <v>45</v>
      </c>
      <c r="I27">
        <f>SUM($G$20:G27)</f>
        <v>0.9</v>
      </c>
      <c r="J27">
        <f t="shared" si="1"/>
        <v>90</v>
      </c>
    </row>
    <row r="28" spans="1:15" x14ac:dyDescent="0.25">
      <c r="A28">
        <v>27</v>
      </c>
      <c r="B28" t="s">
        <v>108</v>
      </c>
      <c r="C28" s="12">
        <v>15.7</v>
      </c>
      <c r="E28" t="s">
        <v>139</v>
      </c>
      <c r="F28">
        <v>3</v>
      </c>
      <c r="G28">
        <f t="shared" si="0"/>
        <v>0.06</v>
      </c>
      <c r="H28">
        <f>SUM($F$20:F28)</f>
        <v>48</v>
      </c>
      <c r="I28">
        <f>SUM($G$20:G28)</f>
        <v>0.96</v>
      </c>
      <c r="J28">
        <f t="shared" si="1"/>
        <v>96</v>
      </c>
    </row>
    <row r="29" spans="1:15" x14ac:dyDescent="0.25">
      <c r="A29">
        <v>28</v>
      </c>
      <c r="B29" t="s">
        <v>109</v>
      </c>
      <c r="C29" s="12">
        <v>18</v>
      </c>
      <c r="E29" t="s">
        <v>140</v>
      </c>
      <c r="F29">
        <v>2</v>
      </c>
      <c r="G29">
        <f t="shared" si="0"/>
        <v>0.04</v>
      </c>
      <c r="H29">
        <f>SUM($F$20:F29)</f>
        <v>50</v>
      </c>
      <c r="I29">
        <f>SUM($G$20:G29)</f>
        <v>1</v>
      </c>
      <c r="J29">
        <f t="shared" si="1"/>
        <v>100</v>
      </c>
    </row>
    <row r="30" spans="1:15" x14ac:dyDescent="0.25">
      <c r="A30">
        <v>29</v>
      </c>
      <c r="B30" t="s">
        <v>110</v>
      </c>
      <c r="C30" s="12">
        <v>17.7</v>
      </c>
      <c r="E30" t="s">
        <v>7</v>
      </c>
      <c r="F30">
        <v>50</v>
      </c>
      <c r="G30">
        <f t="shared" si="0"/>
        <v>1</v>
      </c>
    </row>
    <row r="31" spans="1:15" x14ac:dyDescent="0.25">
      <c r="A31">
        <v>30</v>
      </c>
      <c r="B31" t="s">
        <v>111</v>
      </c>
      <c r="C31" s="12">
        <v>14.6</v>
      </c>
    </row>
    <row r="32" spans="1:15" x14ac:dyDescent="0.25">
      <c r="A32">
        <v>31</v>
      </c>
      <c r="B32" t="s">
        <v>112</v>
      </c>
      <c r="C32" s="12">
        <v>15.7</v>
      </c>
    </row>
    <row r="33" spans="1:3" x14ac:dyDescent="0.25">
      <c r="A33">
        <v>32</v>
      </c>
      <c r="B33" t="s">
        <v>113</v>
      </c>
      <c r="C33" s="12">
        <v>17.2</v>
      </c>
    </row>
    <row r="34" spans="1:3" x14ac:dyDescent="0.25">
      <c r="A34">
        <v>33</v>
      </c>
      <c r="B34" t="s">
        <v>114</v>
      </c>
      <c r="C34" s="12">
        <v>18.2</v>
      </c>
    </row>
    <row r="35" spans="1:3" x14ac:dyDescent="0.25">
      <c r="A35">
        <v>34</v>
      </c>
      <c r="B35" t="s">
        <v>115</v>
      </c>
      <c r="C35" s="12">
        <v>17.5</v>
      </c>
    </row>
    <row r="36" spans="1:3" x14ac:dyDescent="0.25">
      <c r="A36">
        <v>35</v>
      </c>
      <c r="B36" t="s">
        <v>116</v>
      </c>
      <c r="C36" s="12">
        <v>13.6</v>
      </c>
    </row>
    <row r="37" spans="1:3" x14ac:dyDescent="0.25">
      <c r="A37">
        <v>36</v>
      </c>
      <c r="B37" t="s">
        <v>117</v>
      </c>
      <c r="C37" s="12">
        <v>16.3</v>
      </c>
    </row>
    <row r="38" spans="1:3" x14ac:dyDescent="0.25">
      <c r="A38">
        <v>37</v>
      </c>
      <c r="B38" t="s">
        <v>118</v>
      </c>
      <c r="C38" s="12">
        <v>16.2</v>
      </c>
    </row>
    <row r="39" spans="1:3" x14ac:dyDescent="0.25">
      <c r="A39">
        <v>38</v>
      </c>
      <c r="B39" t="s">
        <v>119</v>
      </c>
      <c r="C39" s="12">
        <v>13.6</v>
      </c>
    </row>
    <row r="40" spans="1:3" x14ac:dyDescent="0.25">
      <c r="A40">
        <v>39</v>
      </c>
      <c r="B40" t="s">
        <v>120</v>
      </c>
      <c r="C40" s="12">
        <v>17.100000000000001</v>
      </c>
    </row>
    <row r="41" spans="1:3" x14ac:dyDescent="0.25">
      <c r="A41">
        <v>40</v>
      </c>
      <c r="B41" t="s">
        <v>121</v>
      </c>
      <c r="C41" s="12">
        <v>16.7</v>
      </c>
    </row>
    <row r="42" spans="1:3" x14ac:dyDescent="0.25">
      <c r="A42">
        <v>41</v>
      </c>
      <c r="B42" t="s">
        <v>122</v>
      </c>
      <c r="C42" s="12">
        <v>17</v>
      </c>
    </row>
    <row r="43" spans="1:3" x14ac:dyDescent="0.25">
      <c r="A43">
        <v>42</v>
      </c>
      <c r="B43" t="s">
        <v>123</v>
      </c>
      <c r="C43" s="12">
        <v>17.3</v>
      </c>
    </row>
    <row r="44" spans="1:3" x14ac:dyDescent="0.25">
      <c r="A44">
        <v>43</v>
      </c>
      <c r="B44" t="s">
        <v>124</v>
      </c>
      <c r="C44" s="12">
        <v>17.5</v>
      </c>
    </row>
    <row r="45" spans="1:3" x14ac:dyDescent="0.25">
      <c r="A45">
        <v>44</v>
      </c>
      <c r="B45" t="s">
        <v>125</v>
      </c>
      <c r="C45" s="12">
        <v>14</v>
      </c>
    </row>
    <row r="46" spans="1:3" x14ac:dyDescent="0.25">
      <c r="A46">
        <v>45</v>
      </c>
      <c r="B46" t="s">
        <v>126</v>
      </c>
      <c r="C46" s="12">
        <v>16.899999999999999</v>
      </c>
    </row>
    <row r="47" spans="1:3" x14ac:dyDescent="0.25">
      <c r="A47">
        <v>46</v>
      </c>
      <c r="B47" t="s">
        <v>127</v>
      </c>
      <c r="C47" s="12">
        <v>16.3</v>
      </c>
    </row>
    <row r="48" spans="1:3" x14ac:dyDescent="0.25">
      <c r="A48">
        <v>47</v>
      </c>
      <c r="B48" t="s">
        <v>128</v>
      </c>
      <c r="C48" s="12">
        <v>15.1</v>
      </c>
    </row>
    <row r="49" spans="1:3" x14ac:dyDescent="0.25">
      <c r="A49">
        <v>48</v>
      </c>
      <c r="B49" t="s">
        <v>129</v>
      </c>
      <c r="C49" s="12">
        <v>12.3</v>
      </c>
    </row>
    <row r="50" spans="1:3" x14ac:dyDescent="0.25">
      <c r="A50">
        <v>49</v>
      </c>
      <c r="B50" t="s">
        <v>130</v>
      </c>
      <c r="C50" s="12">
        <v>18.7</v>
      </c>
    </row>
    <row r="51" spans="1:3" x14ac:dyDescent="0.25">
      <c r="A51">
        <v>50</v>
      </c>
      <c r="B51" t="s">
        <v>131</v>
      </c>
      <c r="C51" s="12">
        <v>14.6</v>
      </c>
    </row>
  </sheetData>
  <pageMargins left="0.7" right="0.7" top="0.75" bottom="0.75" header="0.3" footer="0.3"/>
  <ignoredErrors>
    <ignoredError sqref="H21:H2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2FF7-6C16-4F6B-BAAC-5306A799E455}">
  <dimension ref="A1:J26"/>
  <sheetViews>
    <sheetView workbookViewId="0">
      <selection activeCell="J27" sqref="J27"/>
    </sheetView>
  </sheetViews>
  <sheetFormatPr defaultRowHeight="15" x14ac:dyDescent="0.25"/>
  <cols>
    <col min="1" max="1" width="29.7109375" bestFit="1" customWidth="1"/>
    <col min="2" max="2" width="27.85546875" bestFit="1" customWidth="1"/>
    <col min="4" max="4" width="13.140625" bestFit="1" customWidth="1"/>
    <col min="5" max="5" width="33.5703125" bestFit="1" customWidth="1"/>
  </cols>
  <sheetData>
    <row r="1" spans="1:5" ht="15.75" x14ac:dyDescent="0.25">
      <c r="A1" s="11" t="s">
        <v>151</v>
      </c>
      <c r="B1" s="11" t="s">
        <v>152</v>
      </c>
    </row>
    <row r="2" spans="1:5" x14ac:dyDescent="0.25">
      <c r="A2" t="s">
        <v>153</v>
      </c>
      <c r="B2">
        <v>36.299999999999997</v>
      </c>
    </row>
    <row r="3" spans="1:5" x14ac:dyDescent="0.25">
      <c r="A3" t="s">
        <v>154</v>
      </c>
      <c r="B3">
        <v>44.4</v>
      </c>
    </row>
    <row r="4" spans="1:5" x14ac:dyDescent="0.25">
      <c r="A4" t="s">
        <v>155</v>
      </c>
      <c r="B4">
        <v>78</v>
      </c>
      <c r="D4" s="4" t="s">
        <v>6</v>
      </c>
      <c r="E4" t="s">
        <v>173</v>
      </c>
    </row>
    <row r="5" spans="1:5" x14ac:dyDescent="0.25">
      <c r="A5" t="s">
        <v>156</v>
      </c>
      <c r="B5">
        <v>65.7</v>
      </c>
      <c r="D5" s="5" t="s">
        <v>174</v>
      </c>
    </row>
    <row r="6" spans="1:5" x14ac:dyDescent="0.25">
      <c r="A6" t="s">
        <v>157</v>
      </c>
      <c r="B6">
        <v>58.3</v>
      </c>
      <c r="D6" s="5" t="s">
        <v>175</v>
      </c>
      <c r="E6">
        <v>4</v>
      </c>
    </row>
    <row r="7" spans="1:5" x14ac:dyDescent="0.25">
      <c r="A7" t="s">
        <v>158</v>
      </c>
      <c r="B7">
        <v>34.4</v>
      </c>
      <c r="D7" s="5" t="s">
        <v>176</v>
      </c>
      <c r="E7">
        <v>9</v>
      </c>
    </row>
    <row r="8" spans="1:5" x14ac:dyDescent="0.25">
      <c r="A8" t="s">
        <v>159</v>
      </c>
      <c r="B8">
        <v>104.2</v>
      </c>
      <c r="D8" s="5" t="s">
        <v>177</v>
      </c>
      <c r="E8">
        <v>3</v>
      </c>
    </row>
    <row r="9" spans="1:5" x14ac:dyDescent="0.25">
      <c r="A9" t="s">
        <v>160</v>
      </c>
      <c r="B9">
        <v>41.6</v>
      </c>
      <c r="D9" s="5" t="s">
        <v>178</v>
      </c>
      <c r="E9">
        <v>1</v>
      </c>
    </row>
    <row r="10" spans="1:5" x14ac:dyDescent="0.25">
      <c r="A10" t="s">
        <v>161</v>
      </c>
      <c r="B10">
        <v>47.5</v>
      </c>
      <c r="D10" s="5" t="s">
        <v>179</v>
      </c>
      <c r="E10">
        <v>1</v>
      </c>
    </row>
    <row r="11" spans="1:5" x14ac:dyDescent="0.25">
      <c r="A11" t="s">
        <v>162</v>
      </c>
      <c r="B11">
        <v>80.900000000000006</v>
      </c>
      <c r="D11" s="5" t="s">
        <v>180</v>
      </c>
      <c r="E11">
        <v>1</v>
      </c>
    </row>
    <row r="12" spans="1:5" x14ac:dyDescent="0.25">
      <c r="A12" t="s">
        <v>163</v>
      </c>
      <c r="B12">
        <v>44.6</v>
      </c>
      <c r="D12" s="5" t="s">
        <v>181</v>
      </c>
      <c r="E12">
        <v>1</v>
      </c>
    </row>
    <row r="13" spans="1:5" x14ac:dyDescent="0.25">
      <c r="A13" t="s">
        <v>164</v>
      </c>
      <c r="B13">
        <v>37.4</v>
      </c>
      <c r="D13" s="5" t="s">
        <v>7</v>
      </c>
      <c r="E13">
        <v>20</v>
      </c>
    </row>
    <row r="14" spans="1:5" x14ac:dyDescent="0.25">
      <c r="A14" t="s">
        <v>165</v>
      </c>
      <c r="B14">
        <v>59.1</v>
      </c>
    </row>
    <row r="15" spans="1:5" x14ac:dyDescent="0.25">
      <c r="A15" t="s">
        <v>166</v>
      </c>
      <c r="B15">
        <v>40.6</v>
      </c>
    </row>
    <row r="16" spans="1:5" x14ac:dyDescent="0.25">
      <c r="A16" t="s">
        <v>167</v>
      </c>
      <c r="B16">
        <v>41.9</v>
      </c>
    </row>
    <row r="17" spans="1:10" x14ac:dyDescent="0.25">
      <c r="A17" t="s">
        <v>168</v>
      </c>
      <c r="B17">
        <v>36.4</v>
      </c>
    </row>
    <row r="18" spans="1:10" x14ac:dyDescent="0.25">
      <c r="A18" t="s">
        <v>169</v>
      </c>
      <c r="B18">
        <v>43.3</v>
      </c>
      <c r="D18" t="s">
        <v>6</v>
      </c>
      <c r="E18" t="s">
        <v>173</v>
      </c>
    </row>
    <row r="19" spans="1:10" x14ac:dyDescent="0.25">
      <c r="A19" t="s">
        <v>170</v>
      </c>
      <c r="B19">
        <v>53.1</v>
      </c>
      <c r="D19" t="s">
        <v>182</v>
      </c>
      <c r="E19">
        <v>0</v>
      </c>
    </row>
    <row r="20" spans="1:10" x14ac:dyDescent="0.25">
      <c r="A20" t="s">
        <v>171</v>
      </c>
      <c r="B20">
        <v>45.7</v>
      </c>
      <c r="D20" t="s">
        <v>175</v>
      </c>
      <c r="E20">
        <v>4</v>
      </c>
    </row>
    <row r="21" spans="1:10" x14ac:dyDescent="0.25">
      <c r="A21" t="s">
        <v>172</v>
      </c>
      <c r="B21">
        <v>44.3</v>
      </c>
      <c r="D21" t="s">
        <v>176</v>
      </c>
      <c r="E21">
        <v>9</v>
      </c>
    </row>
    <row r="22" spans="1:10" x14ac:dyDescent="0.25">
      <c r="D22" t="s">
        <v>177</v>
      </c>
      <c r="E22">
        <v>3</v>
      </c>
    </row>
    <row r="23" spans="1:10" x14ac:dyDescent="0.25">
      <c r="D23" t="s">
        <v>178</v>
      </c>
      <c r="E23">
        <v>1</v>
      </c>
    </row>
    <row r="24" spans="1:10" x14ac:dyDescent="0.25">
      <c r="D24" t="s">
        <v>179</v>
      </c>
      <c r="E24">
        <v>1</v>
      </c>
    </row>
    <row r="25" spans="1:10" x14ac:dyDescent="0.25">
      <c r="A25" t="s">
        <v>12</v>
      </c>
      <c r="B25">
        <f>MAX(B2:B21)</f>
        <v>104.2</v>
      </c>
      <c r="D25" t="s">
        <v>180</v>
      </c>
      <c r="E25">
        <v>1</v>
      </c>
    </row>
    <row r="26" spans="1:10" x14ac:dyDescent="0.25">
      <c r="A26" t="s">
        <v>13</v>
      </c>
      <c r="B26">
        <f>MIN(B2:B21)</f>
        <v>34.4</v>
      </c>
      <c r="D26" t="s">
        <v>181</v>
      </c>
      <c r="E26">
        <v>1</v>
      </c>
      <c r="J26" t="s">
        <v>194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33A2C-5680-498C-B7C7-F1B50B48C74B}">
  <dimension ref="A1:J30"/>
  <sheetViews>
    <sheetView workbookViewId="0">
      <selection activeCell="I29" sqref="I29"/>
    </sheetView>
  </sheetViews>
  <sheetFormatPr defaultRowHeight="15" x14ac:dyDescent="0.25"/>
  <cols>
    <col min="1" max="1" width="14.28515625" customWidth="1"/>
    <col min="5" max="5" width="13.140625" bestFit="1" customWidth="1"/>
    <col min="6" max="6" width="35" bestFit="1" customWidth="1"/>
  </cols>
  <sheetData>
    <row r="1" spans="1:6" ht="66" customHeight="1" x14ac:dyDescent="0.25">
      <c r="A1" s="13" t="s">
        <v>190</v>
      </c>
    </row>
    <row r="2" spans="1:6" ht="15.75" x14ac:dyDescent="0.25">
      <c r="A2" s="14">
        <v>21</v>
      </c>
      <c r="E2" s="4" t="s">
        <v>6</v>
      </c>
      <c r="F2" t="s">
        <v>191</v>
      </c>
    </row>
    <row r="3" spans="1:6" ht="15.75" x14ac:dyDescent="0.25">
      <c r="A3" s="14">
        <v>23</v>
      </c>
      <c r="E3" s="5" t="s">
        <v>145</v>
      </c>
      <c r="F3">
        <v>2</v>
      </c>
    </row>
    <row r="4" spans="1:6" ht="15.75" x14ac:dyDescent="0.25">
      <c r="A4" s="14">
        <v>14</v>
      </c>
      <c r="E4" s="5" t="s">
        <v>146</v>
      </c>
      <c r="F4">
        <v>6</v>
      </c>
    </row>
    <row r="5" spans="1:6" ht="15.75" x14ac:dyDescent="0.25">
      <c r="A5" s="14">
        <v>15</v>
      </c>
      <c r="E5" s="5" t="s">
        <v>147</v>
      </c>
      <c r="F5">
        <v>1</v>
      </c>
    </row>
    <row r="6" spans="1:6" ht="15.75" x14ac:dyDescent="0.25">
      <c r="A6" s="14">
        <v>19</v>
      </c>
      <c r="E6" s="5" t="s">
        <v>148</v>
      </c>
      <c r="F6">
        <v>6</v>
      </c>
    </row>
    <row r="7" spans="1:6" ht="15.75" x14ac:dyDescent="0.25">
      <c r="A7" s="14">
        <v>18</v>
      </c>
      <c r="E7" s="5" t="s">
        <v>149</v>
      </c>
      <c r="F7">
        <v>5</v>
      </c>
    </row>
    <row r="8" spans="1:6" ht="15.75" x14ac:dyDescent="0.25">
      <c r="A8" s="14">
        <v>15</v>
      </c>
      <c r="E8" s="5" t="s">
        <v>138</v>
      </c>
      <c r="F8">
        <v>5</v>
      </c>
    </row>
    <row r="9" spans="1:6" ht="15.75" x14ac:dyDescent="0.25">
      <c r="A9" s="14">
        <v>15</v>
      </c>
      <c r="E9" s="5" t="s">
        <v>7</v>
      </c>
      <c r="F9">
        <v>25</v>
      </c>
    </row>
    <row r="10" spans="1:6" ht="15.75" x14ac:dyDescent="0.25">
      <c r="A10" s="14">
        <v>23</v>
      </c>
    </row>
    <row r="11" spans="1:6" ht="15.75" x14ac:dyDescent="0.25">
      <c r="A11" s="14">
        <v>18</v>
      </c>
    </row>
    <row r="12" spans="1:6" ht="15.75" x14ac:dyDescent="0.25">
      <c r="A12" s="14">
        <v>23</v>
      </c>
    </row>
    <row r="13" spans="1:6" ht="15.75" x14ac:dyDescent="0.25">
      <c r="A13" s="14">
        <v>16</v>
      </c>
      <c r="E13" t="s">
        <v>6</v>
      </c>
      <c r="F13" t="s">
        <v>191</v>
      </c>
    </row>
    <row r="14" spans="1:6" ht="15.75" x14ac:dyDescent="0.25">
      <c r="A14" s="14">
        <v>21</v>
      </c>
      <c r="E14" t="s">
        <v>192</v>
      </c>
      <c r="F14">
        <v>0</v>
      </c>
    </row>
    <row r="15" spans="1:6" ht="15.75" x14ac:dyDescent="0.25">
      <c r="A15" s="14">
        <v>15</v>
      </c>
      <c r="E15" t="s">
        <v>145</v>
      </c>
      <c r="F15">
        <v>2</v>
      </c>
    </row>
    <row r="16" spans="1:6" ht="15.75" x14ac:dyDescent="0.25">
      <c r="A16" s="14">
        <v>13</v>
      </c>
      <c r="E16" t="s">
        <v>146</v>
      </c>
      <c r="F16">
        <v>6</v>
      </c>
    </row>
    <row r="17" spans="1:10" ht="15.75" x14ac:dyDescent="0.25">
      <c r="A17" s="14">
        <v>20</v>
      </c>
      <c r="E17" t="s">
        <v>147</v>
      </c>
      <c r="F17">
        <v>1</v>
      </c>
    </row>
    <row r="18" spans="1:10" ht="15.75" x14ac:dyDescent="0.25">
      <c r="A18" s="14">
        <v>19</v>
      </c>
      <c r="E18" t="s">
        <v>148</v>
      </c>
      <c r="F18">
        <v>6</v>
      </c>
    </row>
    <row r="19" spans="1:10" ht="15.75" x14ac:dyDescent="0.25">
      <c r="A19" s="14">
        <v>20</v>
      </c>
      <c r="E19" t="s">
        <v>149</v>
      </c>
      <c r="F19">
        <v>5</v>
      </c>
    </row>
    <row r="20" spans="1:10" ht="15.75" x14ac:dyDescent="0.25">
      <c r="A20" s="14">
        <v>22</v>
      </c>
      <c r="E20" t="s">
        <v>138</v>
      </c>
      <c r="F20">
        <v>5</v>
      </c>
    </row>
    <row r="21" spans="1:10" ht="15.75" x14ac:dyDescent="0.25">
      <c r="A21" s="14">
        <v>21</v>
      </c>
      <c r="E21" t="s">
        <v>7</v>
      </c>
      <c r="F21">
        <v>25</v>
      </c>
      <c r="J21" t="s">
        <v>193</v>
      </c>
    </row>
    <row r="22" spans="1:10" ht="15.75" x14ac:dyDescent="0.25">
      <c r="A22" s="14">
        <v>12</v>
      </c>
    </row>
    <row r="23" spans="1:10" ht="15.75" x14ac:dyDescent="0.25">
      <c r="A23" s="14">
        <v>18</v>
      </c>
    </row>
    <row r="24" spans="1:10" ht="15.75" x14ac:dyDescent="0.25">
      <c r="A24" s="14">
        <v>19</v>
      </c>
    </row>
    <row r="25" spans="1:10" ht="15.75" x14ac:dyDescent="0.25">
      <c r="A25" s="14">
        <v>23</v>
      </c>
    </row>
    <row r="26" spans="1:10" ht="15.75" x14ac:dyDescent="0.25">
      <c r="A26" s="14">
        <v>15</v>
      </c>
    </row>
    <row r="29" spans="1:10" x14ac:dyDescent="0.25">
      <c r="A29" t="s">
        <v>13</v>
      </c>
      <c r="B29">
        <f>MIN(A2:A26)</f>
        <v>12</v>
      </c>
    </row>
    <row r="30" spans="1:10" x14ac:dyDescent="0.25">
      <c r="A30" t="s">
        <v>69</v>
      </c>
      <c r="B30">
        <f>MAX(A2:A26)</f>
        <v>23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88B4-391A-4222-B2A3-96E582607FD3}">
  <dimension ref="A1:J34"/>
  <sheetViews>
    <sheetView workbookViewId="0">
      <selection activeCell="J27" sqref="J27"/>
    </sheetView>
  </sheetViews>
  <sheetFormatPr defaultRowHeight="15" x14ac:dyDescent="0.25"/>
  <cols>
    <col min="2" max="2" width="19.28515625" bestFit="1" customWidth="1"/>
    <col min="3" max="3" width="8.28515625" bestFit="1" customWidth="1"/>
    <col min="5" max="5" width="13.140625" bestFit="1" customWidth="1"/>
    <col min="6" max="6" width="25.85546875" bestFit="1" customWidth="1"/>
  </cols>
  <sheetData>
    <row r="1" spans="1:6" ht="47.25" x14ac:dyDescent="0.25">
      <c r="A1" s="11" t="s">
        <v>220</v>
      </c>
      <c r="B1" s="11" t="s">
        <v>221</v>
      </c>
      <c r="C1" s="13" t="s">
        <v>222</v>
      </c>
    </row>
    <row r="2" spans="1:6" x14ac:dyDescent="0.25">
      <c r="A2" t="s">
        <v>223</v>
      </c>
      <c r="B2" t="s">
        <v>224</v>
      </c>
      <c r="C2" s="12">
        <v>10.199999999999999</v>
      </c>
    </row>
    <row r="3" spans="1:6" x14ac:dyDescent="0.25">
      <c r="A3" t="s">
        <v>225</v>
      </c>
      <c r="B3" t="s">
        <v>226</v>
      </c>
      <c r="C3" s="12">
        <v>12.6</v>
      </c>
    </row>
    <row r="4" spans="1:6" x14ac:dyDescent="0.25">
      <c r="A4" t="s">
        <v>227</v>
      </c>
      <c r="B4" t="s">
        <v>228</v>
      </c>
      <c r="C4" s="12">
        <v>-14.4</v>
      </c>
    </row>
    <row r="5" spans="1:6" x14ac:dyDescent="0.25">
      <c r="A5" t="s">
        <v>229</v>
      </c>
      <c r="B5" t="s">
        <v>230</v>
      </c>
      <c r="C5" s="12">
        <v>2.6</v>
      </c>
      <c r="E5" s="4" t="s">
        <v>6</v>
      </c>
      <c r="F5" t="s">
        <v>279</v>
      </c>
    </row>
    <row r="6" spans="1:6" x14ac:dyDescent="0.25">
      <c r="A6" t="s">
        <v>231</v>
      </c>
      <c r="B6" t="s">
        <v>232</v>
      </c>
      <c r="C6" s="12">
        <v>-16.3</v>
      </c>
      <c r="E6" s="18" t="s">
        <v>280</v>
      </c>
      <c r="F6">
        <v>1</v>
      </c>
    </row>
    <row r="7" spans="1:6" x14ac:dyDescent="0.25">
      <c r="A7" t="s">
        <v>233</v>
      </c>
      <c r="B7" t="s">
        <v>234</v>
      </c>
      <c r="C7" s="12">
        <v>-9.3000000000000007</v>
      </c>
      <c r="E7" s="18" t="s">
        <v>281</v>
      </c>
      <c r="F7">
        <v>1</v>
      </c>
    </row>
    <row r="8" spans="1:6" x14ac:dyDescent="0.25">
      <c r="A8" t="s">
        <v>235</v>
      </c>
      <c r="B8" t="s">
        <v>236</v>
      </c>
      <c r="C8" s="12">
        <v>10</v>
      </c>
      <c r="E8" s="18" t="s">
        <v>282</v>
      </c>
      <c r="F8">
        <v>3</v>
      </c>
    </row>
    <row r="9" spans="1:6" x14ac:dyDescent="0.25">
      <c r="A9" t="s">
        <v>237</v>
      </c>
      <c r="B9" t="s">
        <v>238</v>
      </c>
      <c r="C9" s="12">
        <v>11.8</v>
      </c>
      <c r="E9" s="18" t="s">
        <v>283</v>
      </c>
      <c r="F9">
        <v>3</v>
      </c>
    </row>
    <row r="10" spans="1:6" x14ac:dyDescent="0.25">
      <c r="A10" t="s">
        <v>239</v>
      </c>
      <c r="B10" t="s">
        <v>240</v>
      </c>
      <c r="C10" s="12">
        <v>10.6</v>
      </c>
      <c r="E10" s="18" t="s">
        <v>284</v>
      </c>
      <c r="F10">
        <v>4</v>
      </c>
    </row>
    <row r="11" spans="1:6" x14ac:dyDescent="0.25">
      <c r="A11" t="s">
        <v>241</v>
      </c>
      <c r="B11" t="s">
        <v>242</v>
      </c>
      <c r="C11" s="12">
        <v>-3.5</v>
      </c>
      <c r="E11" s="18" t="s">
        <v>285</v>
      </c>
      <c r="F11">
        <v>5</v>
      </c>
    </row>
    <row r="12" spans="1:6" x14ac:dyDescent="0.25">
      <c r="A12" t="s">
        <v>243</v>
      </c>
      <c r="B12" t="s">
        <v>244</v>
      </c>
      <c r="C12" s="12">
        <v>-4.7</v>
      </c>
      <c r="E12" s="18" t="s">
        <v>286</v>
      </c>
      <c r="F12">
        <v>8</v>
      </c>
    </row>
    <row r="13" spans="1:6" x14ac:dyDescent="0.25">
      <c r="A13" t="s">
        <v>245</v>
      </c>
      <c r="B13" t="s">
        <v>246</v>
      </c>
      <c r="C13" s="12">
        <v>1.3</v>
      </c>
      <c r="E13" s="18" t="s">
        <v>287</v>
      </c>
      <c r="F13">
        <v>3</v>
      </c>
    </row>
    <row r="14" spans="1:6" x14ac:dyDescent="0.25">
      <c r="A14" t="s">
        <v>247</v>
      </c>
      <c r="B14" t="s">
        <v>248</v>
      </c>
      <c r="C14" s="12">
        <v>6.6</v>
      </c>
      <c r="E14" s="18" t="s">
        <v>75</v>
      </c>
      <c r="F14">
        <v>1</v>
      </c>
    </row>
    <row r="15" spans="1:6" x14ac:dyDescent="0.25">
      <c r="A15" t="s">
        <v>249</v>
      </c>
      <c r="B15" t="s">
        <v>250</v>
      </c>
      <c r="C15" s="12">
        <v>31.4</v>
      </c>
      <c r="E15" s="18" t="s">
        <v>288</v>
      </c>
      <c r="F15">
        <v>1</v>
      </c>
    </row>
    <row r="16" spans="1:6" x14ac:dyDescent="0.25">
      <c r="A16" t="s">
        <v>251</v>
      </c>
      <c r="B16" t="s">
        <v>252</v>
      </c>
      <c r="C16" s="12">
        <v>-6.4</v>
      </c>
      <c r="E16" s="18" t="s">
        <v>7</v>
      </c>
      <c r="F16">
        <v>30</v>
      </c>
    </row>
    <row r="17" spans="1:10" x14ac:dyDescent="0.25">
      <c r="A17" t="s">
        <v>253</v>
      </c>
      <c r="B17" t="s">
        <v>254</v>
      </c>
      <c r="C17" s="12">
        <v>9.3000000000000007</v>
      </c>
    </row>
    <row r="18" spans="1:10" x14ac:dyDescent="0.25">
      <c r="A18" t="s">
        <v>255</v>
      </c>
      <c r="B18" t="s">
        <v>256</v>
      </c>
      <c r="C18" s="12">
        <v>-2.5</v>
      </c>
    </row>
    <row r="19" spans="1:10" x14ac:dyDescent="0.25">
      <c r="A19" t="s">
        <v>257</v>
      </c>
      <c r="B19" t="s">
        <v>258</v>
      </c>
      <c r="C19" s="12">
        <v>-6.4</v>
      </c>
    </row>
    <row r="20" spans="1:10" x14ac:dyDescent="0.25">
      <c r="A20" t="s">
        <v>259</v>
      </c>
      <c r="B20" t="s">
        <v>260</v>
      </c>
      <c r="C20" s="12">
        <v>6.4</v>
      </c>
    </row>
    <row r="21" spans="1:10" x14ac:dyDescent="0.25">
      <c r="A21" t="s">
        <v>261</v>
      </c>
      <c r="B21" t="s">
        <v>262</v>
      </c>
      <c r="C21" s="12">
        <v>13.8</v>
      </c>
      <c r="E21" t="s">
        <v>6</v>
      </c>
      <c r="F21" t="s">
        <v>279</v>
      </c>
    </row>
    <row r="22" spans="1:10" x14ac:dyDescent="0.25">
      <c r="A22" t="s">
        <v>263</v>
      </c>
      <c r="B22" t="s">
        <v>264</v>
      </c>
      <c r="C22" s="12">
        <v>17.399999999999999</v>
      </c>
      <c r="E22" t="s">
        <v>280</v>
      </c>
      <c r="F22">
        <v>1</v>
      </c>
    </row>
    <row r="23" spans="1:10" x14ac:dyDescent="0.25">
      <c r="A23" t="s">
        <v>265</v>
      </c>
      <c r="B23" t="s">
        <v>266</v>
      </c>
      <c r="C23" s="12">
        <v>2.2999999999999998</v>
      </c>
      <c r="E23" t="s">
        <v>281</v>
      </c>
      <c r="F23">
        <v>1</v>
      </c>
    </row>
    <row r="24" spans="1:10" x14ac:dyDescent="0.25">
      <c r="A24" t="s">
        <v>267</v>
      </c>
      <c r="B24" t="s">
        <v>268</v>
      </c>
      <c r="C24" s="12">
        <v>10.1</v>
      </c>
      <c r="E24" t="s">
        <v>282</v>
      </c>
      <c r="F24">
        <v>3</v>
      </c>
    </row>
    <row r="25" spans="1:10" x14ac:dyDescent="0.25">
      <c r="A25" t="s">
        <v>269</v>
      </c>
      <c r="B25" t="s">
        <v>270</v>
      </c>
      <c r="C25" s="12">
        <v>16.600000000000001</v>
      </c>
      <c r="E25" t="s">
        <v>283</v>
      </c>
      <c r="F25">
        <v>3</v>
      </c>
    </row>
    <row r="26" spans="1:10" x14ac:dyDescent="0.25">
      <c r="A26" t="s">
        <v>271</v>
      </c>
      <c r="B26" t="s">
        <v>272</v>
      </c>
      <c r="C26" s="12">
        <v>14.5</v>
      </c>
      <c r="E26" t="s">
        <v>284</v>
      </c>
      <c r="F26">
        <v>4</v>
      </c>
    </row>
    <row r="27" spans="1:10" x14ac:dyDescent="0.25">
      <c r="A27" t="s">
        <v>271</v>
      </c>
      <c r="B27" t="s">
        <v>273</v>
      </c>
      <c r="C27" s="12">
        <v>6.6</v>
      </c>
      <c r="E27" t="s">
        <v>285</v>
      </c>
      <c r="F27">
        <v>5</v>
      </c>
      <c r="J27" t="s">
        <v>289</v>
      </c>
    </row>
    <row r="28" spans="1:10" x14ac:dyDescent="0.25">
      <c r="A28" t="s">
        <v>271</v>
      </c>
      <c r="B28" t="s">
        <v>274</v>
      </c>
      <c r="C28" s="12">
        <v>17.399999999999999</v>
      </c>
      <c r="E28" t="s">
        <v>286</v>
      </c>
      <c r="F28">
        <v>8</v>
      </c>
    </row>
    <row r="29" spans="1:10" x14ac:dyDescent="0.25">
      <c r="A29" t="s">
        <v>271</v>
      </c>
      <c r="B29" t="s">
        <v>275</v>
      </c>
      <c r="C29" s="12">
        <v>21.1</v>
      </c>
      <c r="E29" t="s">
        <v>287</v>
      </c>
      <c r="F29">
        <v>3</v>
      </c>
    </row>
    <row r="30" spans="1:10" x14ac:dyDescent="0.25">
      <c r="A30" t="s">
        <v>276</v>
      </c>
      <c r="B30" t="s">
        <v>277</v>
      </c>
      <c r="C30" s="12">
        <v>4.2</v>
      </c>
      <c r="E30" t="s">
        <v>75</v>
      </c>
      <c r="F30">
        <v>1</v>
      </c>
    </row>
    <row r="31" spans="1:10" x14ac:dyDescent="0.25">
      <c r="A31" t="s">
        <v>276</v>
      </c>
      <c r="B31" t="s">
        <v>278</v>
      </c>
      <c r="C31" s="12">
        <v>9.9</v>
      </c>
      <c r="E31" t="s">
        <v>288</v>
      </c>
      <c r="F31">
        <v>1</v>
      </c>
    </row>
    <row r="32" spans="1:10" x14ac:dyDescent="0.25">
      <c r="E32" t="s">
        <v>7</v>
      </c>
      <c r="F32">
        <v>30</v>
      </c>
    </row>
    <row r="33" spans="1:2" x14ac:dyDescent="0.25">
      <c r="A33" t="s">
        <v>12</v>
      </c>
      <c r="B33" s="12">
        <f>MAX(C2:C31)</f>
        <v>31.4</v>
      </c>
    </row>
    <row r="34" spans="1:2" x14ac:dyDescent="0.25">
      <c r="A34" t="s">
        <v>13</v>
      </c>
      <c r="B34" s="12">
        <f>MIN(C2:C31)</f>
        <v>-16.3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036E-C040-4364-AB36-51DEB6D856A9}">
  <dimension ref="A1:J29"/>
  <sheetViews>
    <sheetView workbookViewId="0">
      <selection activeCell="Q4" sqref="Q4"/>
    </sheetView>
  </sheetViews>
  <sheetFormatPr defaultRowHeight="15" x14ac:dyDescent="0.25"/>
  <cols>
    <col min="1" max="1" width="25.28515625" bestFit="1" customWidth="1"/>
    <col min="2" max="2" width="13.7109375" bestFit="1" customWidth="1"/>
    <col min="4" max="4" width="13.140625" bestFit="1" customWidth="1"/>
    <col min="5" max="5" width="22.140625" bestFit="1" customWidth="1"/>
    <col min="6" max="6" width="13.140625" bestFit="1" customWidth="1"/>
    <col min="7" max="7" width="18.7109375" bestFit="1" customWidth="1"/>
  </cols>
  <sheetData>
    <row r="1" spans="1:7" ht="47.25" x14ac:dyDescent="0.25">
      <c r="A1" s="15" t="s">
        <v>196</v>
      </c>
      <c r="B1" s="13" t="s">
        <v>197</v>
      </c>
      <c r="C1" s="13" t="s">
        <v>198</v>
      </c>
      <c r="D1" s="13" t="s">
        <v>199</v>
      </c>
    </row>
    <row r="2" spans="1:7" x14ac:dyDescent="0.25">
      <c r="A2" t="s">
        <v>200</v>
      </c>
      <c r="B2" s="16">
        <v>59400</v>
      </c>
      <c r="C2" s="17">
        <v>108000</v>
      </c>
      <c r="D2" s="17">
        <v>81.818181818181827</v>
      </c>
      <c r="F2" s="4" t="s">
        <v>6</v>
      </c>
      <c r="G2" t="s">
        <v>290</v>
      </c>
    </row>
    <row r="3" spans="1:7" x14ac:dyDescent="0.25">
      <c r="A3" t="s">
        <v>201</v>
      </c>
      <c r="B3" s="16">
        <v>56400</v>
      </c>
      <c r="C3" s="17">
        <v>101000</v>
      </c>
      <c r="D3" s="17">
        <v>79.078014184397162</v>
      </c>
      <c r="F3" s="19" t="s">
        <v>176</v>
      </c>
      <c r="G3">
        <v>1</v>
      </c>
    </row>
    <row r="4" spans="1:7" x14ac:dyDescent="0.25">
      <c r="A4" t="s">
        <v>202</v>
      </c>
      <c r="B4" s="16">
        <v>54800</v>
      </c>
      <c r="C4" s="17">
        <v>101000</v>
      </c>
      <c r="D4" s="17">
        <v>84.306569343065689</v>
      </c>
      <c r="F4" s="19" t="s">
        <v>178</v>
      </c>
      <c r="G4">
        <v>4</v>
      </c>
    </row>
    <row r="5" spans="1:7" x14ac:dyDescent="0.25">
      <c r="A5" t="s">
        <v>203</v>
      </c>
      <c r="B5" s="16">
        <v>64800</v>
      </c>
      <c r="C5" s="17">
        <v>108000</v>
      </c>
      <c r="D5" s="17">
        <v>66.666666666666657</v>
      </c>
      <c r="F5" s="19" t="s">
        <v>179</v>
      </c>
      <c r="G5">
        <v>7</v>
      </c>
    </row>
    <row r="6" spans="1:7" x14ac:dyDescent="0.25">
      <c r="A6" t="s">
        <v>204</v>
      </c>
      <c r="B6" s="16">
        <v>53500</v>
      </c>
      <c r="C6" s="17">
        <v>93400</v>
      </c>
      <c r="D6" s="17">
        <v>74.579439252336442</v>
      </c>
      <c r="F6" s="19" t="s">
        <v>180</v>
      </c>
      <c r="G6">
        <v>3</v>
      </c>
    </row>
    <row r="7" spans="1:7" x14ac:dyDescent="0.25">
      <c r="A7" t="s">
        <v>205</v>
      </c>
      <c r="B7" s="16">
        <v>61200</v>
      </c>
      <c r="C7" s="17">
        <v>87700</v>
      </c>
      <c r="D7" s="17">
        <v>43.300653594771241</v>
      </c>
      <c r="F7" s="19" t="s">
        <v>291</v>
      </c>
      <c r="G7">
        <v>3</v>
      </c>
    </row>
    <row r="8" spans="1:7" x14ac:dyDescent="0.25">
      <c r="A8" t="s">
        <v>206</v>
      </c>
      <c r="B8" s="16">
        <v>56200</v>
      </c>
      <c r="C8" s="17">
        <v>97700</v>
      </c>
      <c r="D8" s="17">
        <v>73.843416370106766</v>
      </c>
      <c r="F8" s="19" t="s">
        <v>181</v>
      </c>
      <c r="G8">
        <v>1</v>
      </c>
    </row>
    <row r="9" spans="1:7" x14ac:dyDescent="0.25">
      <c r="A9" t="s">
        <v>207</v>
      </c>
      <c r="B9" s="16">
        <v>50400</v>
      </c>
      <c r="C9" s="17">
        <v>87000</v>
      </c>
      <c r="D9" s="17">
        <v>72.61904761904762</v>
      </c>
      <c r="F9" s="19" t="s">
        <v>292</v>
      </c>
      <c r="G9">
        <v>1</v>
      </c>
    </row>
    <row r="10" spans="1:7" x14ac:dyDescent="0.25">
      <c r="A10" t="s">
        <v>208</v>
      </c>
      <c r="B10" s="16">
        <v>48800</v>
      </c>
      <c r="C10" s="17">
        <v>97800</v>
      </c>
      <c r="D10" s="17">
        <v>100.40983606557377</v>
      </c>
      <c r="F10" s="19" t="s">
        <v>7</v>
      </c>
      <c r="G10">
        <v>20</v>
      </c>
    </row>
    <row r="11" spans="1:7" x14ac:dyDescent="0.25">
      <c r="A11" t="s">
        <v>209</v>
      </c>
      <c r="B11" s="16">
        <v>60800</v>
      </c>
      <c r="C11" s="17">
        <v>104000</v>
      </c>
      <c r="D11" s="17">
        <v>71.05263157894737</v>
      </c>
    </row>
    <row r="12" spans="1:7" x14ac:dyDescent="0.25">
      <c r="A12" t="s">
        <v>210</v>
      </c>
      <c r="B12" s="16">
        <v>47500</v>
      </c>
      <c r="C12" s="17">
        <v>91500</v>
      </c>
      <c r="D12" s="17">
        <v>92.631578947368425</v>
      </c>
    </row>
    <row r="13" spans="1:7" x14ac:dyDescent="0.25">
      <c r="A13" t="s">
        <v>211</v>
      </c>
      <c r="B13" s="16">
        <v>41500</v>
      </c>
      <c r="C13" s="17">
        <v>88300</v>
      </c>
      <c r="D13" s="17">
        <v>112.77108433734939</v>
      </c>
    </row>
    <row r="14" spans="1:7" x14ac:dyDescent="0.25">
      <c r="A14" t="s">
        <v>212</v>
      </c>
      <c r="B14" s="16">
        <v>49300</v>
      </c>
      <c r="C14" s="17">
        <v>87100</v>
      </c>
      <c r="D14" s="17">
        <v>76.673427991886413</v>
      </c>
      <c r="F14" t="s">
        <v>293</v>
      </c>
      <c r="G14">
        <v>0</v>
      </c>
    </row>
    <row r="15" spans="1:7" x14ac:dyDescent="0.25">
      <c r="A15" t="s">
        <v>213</v>
      </c>
      <c r="B15" s="16">
        <v>50900</v>
      </c>
      <c r="C15" s="17">
        <v>90300</v>
      </c>
      <c r="D15" s="17">
        <v>77.40667976424362</v>
      </c>
      <c r="F15" t="s">
        <v>176</v>
      </c>
      <c r="G15">
        <v>1</v>
      </c>
    </row>
    <row r="16" spans="1:7" x14ac:dyDescent="0.25">
      <c r="A16" t="s">
        <v>214</v>
      </c>
      <c r="B16" s="16">
        <v>46400</v>
      </c>
      <c r="C16" s="17">
        <v>88300</v>
      </c>
      <c r="D16" s="17">
        <v>90.301724137931032</v>
      </c>
      <c r="F16" t="s">
        <v>177</v>
      </c>
      <c r="G16">
        <v>0</v>
      </c>
    </row>
    <row r="17" spans="1:10" x14ac:dyDescent="0.25">
      <c r="A17" t="s">
        <v>215</v>
      </c>
      <c r="B17" s="16">
        <v>63900</v>
      </c>
      <c r="C17" s="17">
        <v>104000</v>
      </c>
      <c r="D17" s="17">
        <v>62.754303599374019</v>
      </c>
      <c r="F17" t="s">
        <v>178</v>
      </c>
      <c r="G17">
        <v>4</v>
      </c>
    </row>
    <row r="18" spans="1:10" x14ac:dyDescent="0.25">
      <c r="A18" t="s">
        <v>216</v>
      </c>
      <c r="B18" s="16">
        <v>93000</v>
      </c>
      <c r="C18" s="17">
        <v>157000</v>
      </c>
      <c r="D18" s="17">
        <v>68.817204301075279</v>
      </c>
      <c r="F18" t="s">
        <v>179</v>
      </c>
      <c r="G18">
        <v>7</v>
      </c>
    </row>
    <row r="19" spans="1:10" x14ac:dyDescent="0.25">
      <c r="A19" t="s">
        <v>217</v>
      </c>
      <c r="B19" s="16">
        <v>50700</v>
      </c>
      <c r="C19" s="17">
        <v>99600</v>
      </c>
      <c r="D19" s="17">
        <v>96.449704142011839</v>
      </c>
      <c r="F19" t="s">
        <v>180</v>
      </c>
      <c r="G19">
        <v>3</v>
      </c>
    </row>
    <row r="20" spans="1:10" x14ac:dyDescent="0.25">
      <c r="A20" t="s">
        <v>218</v>
      </c>
      <c r="B20" s="16">
        <v>56700</v>
      </c>
      <c r="C20" s="17">
        <v>91300</v>
      </c>
      <c r="D20" s="17">
        <v>61.022927689594354</v>
      </c>
      <c r="F20" t="s">
        <v>291</v>
      </c>
      <c r="G20">
        <v>3</v>
      </c>
    </row>
    <row r="21" spans="1:10" x14ac:dyDescent="0.25">
      <c r="A21" t="s">
        <v>219</v>
      </c>
      <c r="B21" s="16">
        <v>50000</v>
      </c>
      <c r="C21" s="17">
        <v>93400</v>
      </c>
      <c r="D21" s="17">
        <v>86.8</v>
      </c>
      <c r="F21" t="s">
        <v>181</v>
      </c>
      <c r="G21">
        <v>1</v>
      </c>
    </row>
    <row r="22" spans="1:10" x14ac:dyDescent="0.25">
      <c r="F22" t="s">
        <v>292</v>
      </c>
      <c r="G22">
        <v>1</v>
      </c>
    </row>
    <row r="23" spans="1:10" x14ac:dyDescent="0.25">
      <c r="F23" t="s">
        <v>7</v>
      </c>
      <c r="G23">
        <v>20</v>
      </c>
    </row>
    <row r="27" spans="1:10" x14ac:dyDescent="0.25">
      <c r="A27" t="s">
        <v>12</v>
      </c>
      <c r="B27" s="17">
        <f>MAX(D2:D21)</f>
        <v>112.77108433734939</v>
      </c>
      <c r="J27" t="s">
        <v>294</v>
      </c>
    </row>
    <row r="28" spans="1:10" x14ac:dyDescent="0.25">
      <c r="A28" t="s">
        <v>13</v>
      </c>
      <c r="B28" s="17">
        <f>MIN(D2:D21)</f>
        <v>43.300653594771241</v>
      </c>
      <c r="C28" s="16"/>
    </row>
    <row r="29" spans="1:10" x14ac:dyDescent="0.25">
      <c r="C29" s="16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2.2 (11)</vt:lpstr>
      <vt:lpstr>2.2 (12, 13)</vt:lpstr>
      <vt:lpstr>2.2 (14)</vt:lpstr>
      <vt:lpstr>2.2 (17)</vt:lpstr>
      <vt:lpstr>2.2 (18)</vt:lpstr>
      <vt:lpstr>2.2 (19)</vt:lpstr>
      <vt:lpstr>2.2 (20)</vt:lpstr>
      <vt:lpstr>2.2 (23)</vt:lpstr>
      <vt:lpstr>2.2 (25)</vt:lpstr>
      <vt:lpstr>2.3 (27)</vt:lpstr>
      <vt:lpstr>2.3 (28)</vt:lpstr>
      <vt:lpstr>2.3 (31)</vt:lpstr>
      <vt:lpstr>2.3 (32)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Towsif Hossain</dc:creator>
  <cp:lastModifiedBy>Towsif Hossain</cp:lastModifiedBy>
  <dcterms:created xsi:type="dcterms:W3CDTF">2023-11-01T06:33:48Z</dcterms:created>
  <dcterms:modified xsi:type="dcterms:W3CDTF">2023-11-02T07:07:15Z</dcterms:modified>
</cp:coreProperties>
</file>